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cocchi\Google Drive\ETA\NEGEM\"/>
    </mc:Choice>
  </mc:AlternateContent>
  <xr:revisionPtr revIDLastSave="0" documentId="8_{373AF780-40F3-4EC3-A39D-FD5AB6B2A08A}" xr6:coauthVersionLast="46" xr6:coauthVersionMax="46" xr10:uidLastSave="{00000000-0000-0000-0000-000000000000}"/>
  <bookViews>
    <workbookView xWindow="-108" yWindow="-108" windowWidth="23256" windowHeight="12576" xr2:uid="{732A7C3C-C14B-49AC-9FCE-858233573EE6}"/>
  </bookViews>
  <sheets>
    <sheet name="Cover Sheet" sheetId="1" r:id="rId1"/>
    <sheet name="Direct air capture" sheetId="9" r:id="rId2"/>
    <sheet name="BECCS" sheetId="13" r:id="rId3"/>
    <sheet name="Afforestation" sheetId="10" r:id="rId4"/>
    <sheet name="Enhanced weathering" sheetId="11" r:id="rId5"/>
  </sheets>
  <definedNames>
    <definedName name="btblfn0015">'Enhanced weathering'!$I$19</definedName>
    <definedName name="btblfn0025">'Enhanced weathering'!$E$31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9" i="9" l="1"/>
  <c r="J79" i="9"/>
  <c r="H81" i="9"/>
  <c r="G81" i="9"/>
  <c r="G79" i="9"/>
  <c r="G80" i="9"/>
  <c r="G78" i="9"/>
</calcChain>
</file>

<file path=xl/sharedStrings.xml><?xml version="1.0" encoding="utf-8"?>
<sst xmlns="http://schemas.openxmlformats.org/spreadsheetml/2006/main" count="547" uniqueCount="443">
  <si>
    <t>Centre for Environmental Policy, Imperial College London</t>
  </si>
  <si>
    <t>Deliverable title</t>
  </si>
  <si>
    <t>NETP database</t>
  </si>
  <si>
    <t>Actual submission date</t>
  </si>
  <si>
    <t>Deliverable number</t>
  </si>
  <si>
    <t>Prepared by</t>
  </si>
  <si>
    <t>Project name</t>
  </si>
  <si>
    <t>Quantifying and Deploying Responsible Negative Emissions in Climate Resilient Pathways</t>
  </si>
  <si>
    <t>Due date</t>
  </si>
  <si>
    <t>Dissemination level</t>
  </si>
  <si>
    <t>PUBLIC</t>
  </si>
  <si>
    <t>Notes on the datafile contents</t>
  </si>
  <si>
    <t>Notes on references and information updates</t>
  </si>
  <si>
    <t>Disclaimer</t>
  </si>
  <si>
    <t>Acknowledgements</t>
  </si>
  <si>
    <t>This project has received funding from the European Union’s Horizon 2020 research and innovation programme under grant agreement No 869192.</t>
  </si>
  <si>
    <t>References (ordered by appearance)</t>
  </si>
  <si>
    <t>Ishimoto, Y., M. Sugiyama, E. Kato, R. Moriyama, K. Kazuhiro Tsuzuki, and A. Kurosawa. 2017. Putting costs of direct air capture in context. Forum for Climate Engineering Assessment Working Paper Series: 002. Washington, DC: American University School of International Service. Available at http://ceassessment.org/wp-content/uploads/2017/06/WPS-DAC.pdf, accessed Dec 13, 2020.</t>
  </si>
  <si>
    <t>Pacala, S., Al-Kaisi, M., Barteau, M.A., Belmont, E., Benson, S.M., Birdsey, R., Boysen, D., Duren, R., Hopkinson, C., Jones, C. and Kelemen, P., 2018. Negative emissions technologies and reliable sequestration: a research agenda.</t>
  </si>
  <si>
    <t>Process flow diagram - liquid solvent-based DAC system (Pacala et al., 2018)</t>
  </si>
  <si>
    <t>Process flow diagram - solid sorbent-based DAC system (Pacala et al., 2018)</t>
  </si>
  <si>
    <t>Liquid solvent-based DAC system energy requirements - 1 Mt/ y</t>
  </si>
  <si>
    <t>Liquid solvent-based DAC system CapEx Breakdown - 1 Mt/ y</t>
  </si>
  <si>
    <t>Process unit</t>
  </si>
  <si>
    <t>CapEx ($M)</t>
  </si>
  <si>
    <t>Contactor fans</t>
  </si>
  <si>
    <t>0.32 - 1.18</t>
  </si>
  <si>
    <t>Contactor</t>
  </si>
  <si>
    <t>210 - 420</t>
  </si>
  <si>
    <t>Solvent pump</t>
  </si>
  <si>
    <t>0.048 - 0.065</t>
  </si>
  <si>
    <t>Slaker</t>
  </si>
  <si>
    <t>130 - 195</t>
  </si>
  <si>
    <t>Causticizer</t>
  </si>
  <si>
    <t>Clarificator</t>
  </si>
  <si>
    <t xml:space="preserve">Air separation </t>
  </si>
  <si>
    <t>65 - 100</t>
  </si>
  <si>
    <t>Dryer</t>
  </si>
  <si>
    <t>Condenser</t>
  </si>
  <si>
    <t>Oxy-fired calciner</t>
  </si>
  <si>
    <t>6.0 - 9.0</t>
  </si>
  <si>
    <t>270 - 540</t>
  </si>
  <si>
    <t>Heat recovery</t>
  </si>
  <si>
    <t>Gas cooling</t>
  </si>
  <si>
    <t>Total</t>
  </si>
  <si>
    <t>675 - 1,255</t>
  </si>
  <si>
    <t>Total electricity</t>
  </si>
  <si>
    <t>0.74 - 1.66</t>
  </si>
  <si>
    <t>Total thermal</t>
  </si>
  <si>
    <t>9.18 - 12.18</t>
  </si>
  <si>
    <t xml:space="preserve">Solid sorbent-based DAC system energy requirements </t>
  </si>
  <si>
    <t>Process operations</t>
  </si>
  <si>
    <t>Liquid solvent-based DAC system Fixed OpEx - 1 Mt/ y</t>
  </si>
  <si>
    <t>Desorption (thermal)</t>
  </si>
  <si>
    <t>1.9 - 19.3</t>
  </si>
  <si>
    <t>Component</t>
  </si>
  <si>
    <t>OpEx ($M/ y)</t>
  </si>
  <si>
    <r>
      <t>Air contactor fans (e</t>
    </r>
    <r>
      <rPr>
        <vertAlign val="superscript"/>
        <sz val="10"/>
        <rFont val="Arial"/>
        <family val="2"/>
      </rPr>
      <t>-</t>
    </r>
    <r>
      <rPr>
        <sz val="10"/>
        <rFont val="Arial"/>
        <family val="2"/>
      </rPr>
      <t>)</t>
    </r>
  </si>
  <si>
    <t>0.08 - 3.79</t>
  </si>
  <si>
    <t>Maintenance</t>
  </si>
  <si>
    <t>18 - 33</t>
  </si>
  <si>
    <r>
      <t>Desorption vacuum pump (e</t>
    </r>
    <r>
      <rPr>
        <vertAlign val="superscript"/>
        <sz val="10"/>
        <rFont val="Arial"/>
        <family val="2"/>
      </rPr>
      <t>-</t>
    </r>
    <r>
      <rPr>
        <sz val="10"/>
        <rFont val="Arial"/>
        <family val="2"/>
      </rPr>
      <t>)</t>
    </r>
  </si>
  <si>
    <r>
      <t>4 x 10</t>
    </r>
    <r>
      <rPr>
        <vertAlign val="superscript"/>
        <sz val="10"/>
        <rFont val="Arial"/>
        <family val="2"/>
      </rPr>
      <t>-4</t>
    </r>
    <r>
      <rPr>
        <sz val="10"/>
        <rFont val="Arial"/>
        <family val="2"/>
      </rPr>
      <t xml:space="preserve"> - 0.091</t>
    </r>
  </si>
  <si>
    <t>Labor</t>
  </si>
  <si>
    <t>6 - 10</t>
  </si>
  <si>
    <t>Makeup and waste removal</t>
  </si>
  <si>
    <t>5 - 7</t>
  </si>
  <si>
    <t>29 - 50</t>
  </si>
  <si>
    <t>DAC system-level modelling parameters</t>
  </si>
  <si>
    <t>Process type</t>
  </si>
  <si>
    <t>Natural gas input (GJ/ hr plant)</t>
  </si>
  <si>
    <t>Electricity (kWh/ hr plant)</t>
  </si>
  <si>
    <t>Solid sorbent-based DAC process modelling parameters</t>
  </si>
  <si>
    <t>Input</t>
  </si>
  <si>
    <t>Value</t>
  </si>
  <si>
    <t>HT aqueous solution - fuelled by electricity alone</t>
  </si>
  <si>
    <t>Contactor-adsorbent ratio (kg/ kg)</t>
  </si>
  <si>
    <t>0.1 - 4.0</t>
  </si>
  <si>
    <t>LT solid sorbent TSA - fuelled by electricity alone</t>
  </si>
  <si>
    <t>Adsorbent lifetime (year)</t>
  </si>
  <si>
    <t>0.3 - 5.0</t>
  </si>
  <si>
    <t>Sorbent capacity (mol/ kg)</t>
  </si>
  <si>
    <t>0.5 - 1.5</t>
  </si>
  <si>
    <t>Desoprtion swing capacity (mol/ mol)</t>
  </si>
  <si>
    <t>0.75 - 0.90</t>
  </si>
  <si>
    <t>Desorption pressure (bar)</t>
  </si>
  <si>
    <t>0.2 - 1.0</t>
  </si>
  <si>
    <t>Desorption temperature (K)</t>
  </si>
  <si>
    <t>340 - 373</t>
  </si>
  <si>
    <r>
      <t>Heat of adsorption for CO</t>
    </r>
    <r>
      <rPr>
        <vertAlign val="subscript"/>
        <sz val="10"/>
        <color theme="1"/>
        <rFont val="Arial"/>
        <family val="2"/>
      </rPr>
      <t>2</t>
    </r>
    <r>
      <rPr>
        <sz val="10"/>
        <color theme="1"/>
        <rFont val="Arial"/>
        <family val="2"/>
      </rPr>
      <t xml:space="preserve"> (kJ/ mol)</t>
    </r>
  </si>
  <si>
    <t>40 - 90</t>
  </si>
  <si>
    <t>Adsorption time (min)</t>
  </si>
  <si>
    <t>8 - 50</t>
  </si>
  <si>
    <t>Desorption time (min)</t>
  </si>
  <si>
    <t>7 - 35</t>
  </si>
  <si>
    <t>Technology description - Bioenergy with CCS</t>
  </si>
  <si>
    <t>Obersteiner, M., C. Azar, P. Kauppi, K. Mollersten, J. Moreira, S. Nilsson, P. Read, K. Riahi, B. Schlamadinger, Y. Yamagata, J. Yan, and J. P. van Ypersele. 2001. Managing climate risk. Science 294(5543):786-787. DOI: 10.1126/science.294.5543.786b.</t>
  </si>
  <si>
    <t>IEA (International Energy Agency). 2009. Technology Roadmap: Carbon capture and storage. Paris, France: IEA. Available at https://www.iea.org/publications/freepublications/publication/CCSRoadmap2009.pdf, accessed January 11 , 2021.</t>
  </si>
  <si>
    <t>Fajardy, M. and Mac Dowell, N., 2017. Can BECCS deliver sustainable and resource efficient negative emissions?. Energy &amp; Environmental Science, 10(6), pp.1389-1426.</t>
  </si>
  <si>
    <t>Process flow diagrams/ schematic</t>
  </si>
  <si>
    <t>Schematic overview of a biomass to power pathway with the integration of carbon capture and sequestration. Source: (Pacala et al., 2018)</t>
  </si>
  <si>
    <t>Common feedstocks for BECCS plants and their compositions assuming approximately 8% moisture content</t>
  </si>
  <si>
    <t>Biomass type</t>
  </si>
  <si>
    <t>Energy content (MJ HHV/ kg)</t>
  </si>
  <si>
    <t>Biomass Carbon content (%)</t>
  </si>
  <si>
    <t>Biomass Nitrogen content (%)</t>
  </si>
  <si>
    <t>Biomass Phosphorus content (%)</t>
  </si>
  <si>
    <t>Biomass Potassium content (%)</t>
  </si>
  <si>
    <t>Miscanthus</t>
  </si>
  <si>
    <t>Switchgrass</t>
  </si>
  <si>
    <t>0</t>
  </si>
  <si>
    <t>Willow</t>
  </si>
  <si>
    <t>Forestry Residues</t>
  </si>
  <si>
    <t>Energy requirement for processing biomass</t>
  </si>
  <si>
    <t>Pellet grinding (MJ/ wet ton)</t>
  </si>
  <si>
    <t>Bale/ chopped biomass grinding (MJ/ ton)</t>
  </si>
  <si>
    <t>Co-firing rate (%)</t>
  </si>
  <si>
    <t>Capture rate (%)</t>
  </si>
  <si>
    <t>BECCS technical design parameters (capacity: 500 MW)</t>
  </si>
  <si>
    <t>Construction time (year)</t>
  </si>
  <si>
    <t>Power generation efficiency (% HHV)</t>
  </si>
  <si>
    <t>26 - 30</t>
  </si>
  <si>
    <t>Net power output (MW)</t>
  </si>
  <si>
    <t>401.9</t>
  </si>
  <si>
    <t>1,868</t>
  </si>
  <si>
    <t>Biomass use (ton/ hr)</t>
  </si>
  <si>
    <t>314.17</t>
  </si>
  <si>
    <t>495.05</t>
  </si>
  <si>
    <t>Solvent make-up (ton/ hr)</t>
  </si>
  <si>
    <t>0.142</t>
  </si>
  <si>
    <t>BECCS - Equipment cost breakdown and OpEx (largely from IEA data)</t>
  </si>
  <si>
    <t>Power generation</t>
  </si>
  <si>
    <t>General facilities</t>
  </si>
  <si>
    <t>Plant equipment</t>
  </si>
  <si>
    <r>
      <t>CO</t>
    </r>
    <r>
      <rPr>
        <vertAlign val="subscript"/>
        <sz val="10"/>
        <color theme="1"/>
        <rFont val="Arial"/>
        <family val="2"/>
      </rPr>
      <t>2</t>
    </r>
    <r>
      <rPr>
        <sz val="10"/>
        <color theme="1"/>
        <rFont val="Arial"/>
        <family val="2"/>
      </rPr>
      <t xml:space="preserve"> capture plant </t>
    </r>
  </si>
  <si>
    <r>
      <t>CO</t>
    </r>
    <r>
      <rPr>
        <vertAlign val="subscript"/>
        <sz val="10"/>
        <color theme="1"/>
        <rFont val="Arial"/>
        <family val="2"/>
      </rPr>
      <t>2</t>
    </r>
    <r>
      <rPr>
        <sz val="10"/>
        <color theme="1"/>
        <rFont val="Arial"/>
        <family val="2"/>
      </rPr>
      <t xml:space="preserve"> pipeline construction </t>
    </r>
  </si>
  <si>
    <t>Construction labor</t>
  </si>
  <si>
    <t>Project management (construction and owner's)</t>
  </si>
  <si>
    <t>Construction utilities</t>
  </si>
  <si>
    <t>Engineering/Design</t>
  </si>
  <si>
    <t>Construction insurance</t>
  </si>
  <si>
    <t>Land</t>
  </si>
  <si>
    <t>Permitting fees</t>
  </si>
  <si>
    <t>Grid intertie</t>
  </si>
  <si>
    <t>Spare parts</t>
  </si>
  <si>
    <t xml:space="preserve">Sales tax </t>
  </si>
  <si>
    <t>Total CapEx - plant 2018 ($/ kW)</t>
  </si>
  <si>
    <t>Fixed OpEx &amp; maintenance 2018 ($/ kW yr)</t>
  </si>
  <si>
    <r>
      <t>CO</t>
    </r>
    <r>
      <rPr>
        <vertAlign val="subscript"/>
        <sz val="10"/>
        <rFont val="Arial"/>
        <family val="2"/>
      </rPr>
      <t>2</t>
    </r>
    <r>
      <rPr>
        <sz val="10"/>
        <rFont val="Arial"/>
        <family val="2"/>
      </rPr>
      <t xml:space="preserve"> compression cost ($/ ton)</t>
    </r>
  </si>
  <si>
    <t>830,000</t>
  </si>
  <si>
    <t>10 - 15</t>
  </si>
  <si>
    <r>
      <t>CO</t>
    </r>
    <r>
      <rPr>
        <vertAlign val="subscript"/>
        <sz val="10"/>
        <rFont val="Arial"/>
        <family val="2"/>
      </rPr>
      <t>2</t>
    </r>
    <r>
      <rPr>
        <sz val="10"/>
        <rFont val="Arial"/>
        <family val="2"/>
      </rPr>
      <t xml:space="preserve"> storage cost ($/ ton)</t>
    </r>
  </si>
  <si>
    <t>5 - 15</t>
  </si>
  <si>
    <t xml:space="preserve">References </t>
  </si>
  <si>
    <t>IPCC, Land Use, Land-Use Change and Forestry, https://archive.ipcc.ch/ipccreports/sres/land_use/index.php?idp=47</t>
  </si>
  <si>
    <t>AJ. Morison, R. Matthews, G. Miller, M. Perks, T. Randle, E. Vanguelova, M. White and S. Yamulki, Understanding the carbon and greenhouse gas balance of forests in Britain, 2012.</t>
  </si>
  <si>
    <t>C. Whittaker, N. Mortimer, R. Murphy and R. Matthews, Biomass and Bioenergy, 2011, 35, 4581–4594.</t>
  </si>
  <si>
    <t>M. Röder, C. Whittaker and P. Thornley, Biomass and Bioenergy, 2015, 79, 50–63.</t>
  </si>
  <si>
    <t>C. L. Whittaker, N. D. Mortimer and R. W. Matthews, North Energy, Rep. (2010)</t>
  </si>
  <si>
    <t>FAO, Global Forest Resources Assessment 2015 - Desk reference, Rome, 2015.</t>
  </si>
  <si>
    <t>GLAS LiDAR-derived Global Estimates of  Forest Canopy Height, 2004-2008, http://dx.doi.org/10.3334/ORNLDAAC/1271</t>
  </si>
  <si>
    <t>M. D. Hurteau, B. A. Hungate and G. W. Koch, Carbon Balance Manag., 2009, 4, 1.</t>
  </si>
  <si>
    <t>B. W. Griscom, J. Adams, P. W. Ellis, R. A. Houghton, G. Lomax, D. A. Miteva, W. H. Schlesinger, D. Shoch, J. V. Siikamäki, P. Smith, P. Woodbury, C. Zganjar, A. Blackman, J. Campari, R. T. Conant, C. Delgado, P. Elias, T. Gopalakrishna, M. R. Hamsik, M. Herrero, J. Kiesecker, E. Landis, L. Laestadius, S. M. Leavitt, S. Minnemeyer, S. Polasky, P. Potapov, F. E. Putz, J. Sanderman, M. Silvius, E. Wollenberg and J. Fargione, Proc. Natl. Acad. Sci. U. S. A., 2017, 114, 11645–11650.</t>
  </si>
  <si>
    <t>Morison et al. (2012). Research Report Understanding the carbon and greenhouse gas balance of forests in Britain.</t>
  </si>
  <si>
    <t>Timmermann, Volkmar, and Janka Dibdiakova. "Greenhouse Gas Emissions from Forestry in East Norway." International Journal of Life Cycle Assessment 19.9 (2014): 1593-606. Web.</t>
  </si>
  <si>
    <t>http://appsso.eurostat.ec.europa.eu/nui/show.do?dataset=apri_lrnt&amp;lang=en</t>
  </si>
  <si>
    <t>https://ec.europa.eu/eurostat/statistics-explained/index.php?title=Forests,_forestry_and_logging#Economic_indicators_and_employment</t>
  </si>
  <si>
    <t>https://ec.europa.eu/agriculture/sites/agriculture/files/statistics/agricultural/2013/pdf/c3-1-33_en.pdf</t>
  </si>
  <si>
    <t>Forestry operations modelling parameters</t>
  </si>
  <si>
    <t>Forestry residue operations and management modelling parameters</t>
  </si>
  <si>
    <t>Ploughing - diesel requirement (l/ ha)</t>
  </si>
  <si>
    <t>Light thinning share - growing stock share (%)</t>
  </si>
  <si>
    <t>Assumptions based on thinning intensity for TIMBER PRODUCTION in (Morison, 2012) :  J. Morison, R. Matthews, G. Miller, M. Perks, T. Randle, E. Vanguelova, M. White and S. Yamulki, Understanding the carbon and greenhouse gas balance of forests in Britain, 2012.</t>
  </si>
  <si>
    <t>Mounding - diesel requirement (l/ ha)</t>
  </si>
  <si>
    <t>Medium thinning share - growing stock share (%)</t>
  </si>
  <si>
    <t>Scarification - diesel requirement (l/ ha)</t>
  </si>
  <si>
    <t>Heavy thinning share - growing stock share (%)</t>
  </si>
  <si>
    <t>Share of forestry residues (%)</t>
  </si>
  <si>
    <t>(Whittaker, 2011) &amp; (Roder,2015)</t>
  </si>
  <si>
    <t>Diesel requirements for seedlings preparation (MJ/ 1000 seedlings)</t>
  </si>
  <si>
    <t>Share of thinning (%)</t>
  </si>
  <si>
    <t>Heating oil requirements for seedlings preparation (MJ/ 1000 seedlings)</t>
  </si>
  <si>
    <t>Share of forest residues left in the forest (%)</t>
  </si>
  <si>
    <t>Electricity requirements for seedlings preparation (MJ/ 1000 seedlings)</t>
  </si>
  <si>
    <t>Seedling density (1/ ha)</t>
  </si>
  <si>
    <t>Seedlings planting work rate (h/ ha)</t>
  </si>
  <si>
    <t>Ecological zones</t>
  </si>
  <si>
    <t>Average annual above-ground biomass in natural forests (tonnes dry matter/ ha)</t>
  </si>
  <si>
    <t>Average annual above-ground biomass growth in natural forests (tonnes d.m/ ha yr)</t>
  </si>
  <si>
    <t>Litter stocks - mature forests (tonne C/ ha)</t>
  </si>
  <si>
    <t>Mean fire return (years)</t>
  </si>
  <si>
    <t>Fire departure index</t>
  </si>
  <si>
    <t>Energy requirements for fencing material used for pest control (MJ/ ha)</t>
  </si>
  <si>
    <t>Hardwoods</t>
  </si>
  <si>
    <t>Conifers</t>
  </si>
  <si>
    <t>Heavy Duty - Forest Road Density (km/ ha)</t>
  </si>
  <si>
    <t>Polar</t>
  </si>
  <si>
    <t>Light Duty - Forest Road Density (km/ ha)</t>
  </si>
  <si>
    <t>Boreal coniferous forest</t>
  </si>
  <si>
    <t>Data on road construction specifically can be found in this report:  C. L. Whittaker, N. D. Mortimer and R. W. Matthews, North Energy, Rep. (2010)</t>
  </si>
  <si>
    <t>Road Construction - diesel requirement (l/ km)</t>
  </si>
  <si>
    <t>Boreal toundra woodland</t>
  </si>
  <si>
    <t>Road Maintenance - diesel requirement for (thinning operations and re-surfacing) (l/ km)</t>
  </si>
  <si>
    <t>Boreal mountain systems</t>
  </si>
  <si>
    <t>Road Maintenance (re-surfacing only) - diesel requirement (l/ km)</t>
  </si>
  <si>
    <t>Temperate steppe</t>
  </si>
  <si>
    <t>Road Construction - work rate (h/ km)</t>
  </si>
  <si>
    <t>Temperate desert</t>
  </si>
  <si>
    <t>Road Maintenance - work rate - thinning and re-surfacing (h/ km)</t>
  </si>
  <si>
    <t>Temperate continental forest</t>
  </si>
  <si>
    <t>Road Maintenance - work rate - re-surfacing only (h/ km)</t>
  </si>
  <si>
    <t>Temperate oceanic forest</t>
  </si>
  <si>
    <t>Crushed &amp; blasted rock requirements - road (t rock/ km)</t>
  </si>
  <si>
    <t>Temperate mountain systems</t>
  </si>
  <si>
    <t>Crushed rock requirements - road maintenance (t rock/ km)</t>
  </si>
  <si>
    <t>Subtropical steppe</t>
  </si>
  <si>
    <t>Explosive utilisation - road construction (kg explosive/ km)</t>
  </si>
  <si>
    <t>Subtropical desert</t>
  </si>
  <si>
    <t>Explosive utilisation - road maintenance (kg explosive/ km)</t>
  </si>
  <si>
    <t>Subtropical humid forest</t>
  </si>
  <si>
    <t>Subtropical dry forest</t>
  </si>
  <si>
    <t>Herbicide &amp; fertilizer application - diesel requirement (l/ h)</t>
  </si>
  <si>
    <t>Subtropical mountain systems</t>
  </si>
  <si>
    <t>Herbicide &amp; fertilizer application - diesel requirement (h/ ha)</t>
  </si>
  <si>
    <t>Tropical rainforest</t>
  </si>
  <si>
    <t>Fertilizer rate (kg fertilizer/ tree)</t>
  </si>
  <si>
    <t>Tropical moist deciduous forest</t>
  </si>
  <si>
    <t>Nitrogen applied (kg N/ kg fertilizer)</t>
  </si>
  <si>
    <t>Tropical dry forest</t>
  </si>
  <si>
    <t>Tropical shrubland</t>
  </si>
  <si>
    <t>Tropical desert</t>
  </si>
  <si>
    <t>Herbicide rate - active ingredient (kg active ingredient/ ha)</t>
  </si>
  <si>
    <t>Tropical mountain systems</t>
  </si>
  <si>
    <t>Country</t>
  </si>
  <si>
    <t>Total forest area  - 2015 (ha) †</t>
  </si>
  <si>
    <t>Total planted forest area - 2015 (ha) †</t>
  </si>
  <si>
    <t>Total forest area change rate - 2015 †</t>
  </si>
  <si>
    <t>Total planted forest area change rate - 2015 †</t>
  </si>
  <si>
    <t>Mean forest canopy height (m) ‡</t>
  </si>
  <si>
    <t>Mean fire return interval (years) §</t>
  </si>
  <si>
    <t>Fire departure index §</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</si>
  <si>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</si>
  <si>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</si>
  <si>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</si>
  <si>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</si>
  <si>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</si>
  <si>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</si>
  <si>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</si>
  <si>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</si>
  <si>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</si>
  <si>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</si>
  <si>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</si>
  <si>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</si>
  <si>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</si>
  <si>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</si>
  <si>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</si>
  <si>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</si>
  <si>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</si>
  <si>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</si>
  <si>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</si>
  <si>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</si>
  <si>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</si>
  <si>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</si>
  <si>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</si>
  <si>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</si>
  <si>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</si>
  <si>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</si>
  <si>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</si>
  <si>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</si>
  <si>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 (FAO, 2015): 1 FAO, Global Forest Resources Assessment 2015 - Desk reference, Rome, 2015.</t>
  </si>
  <si>
    <t>‡ (GLAS, 2015): GLAS LiDAR-derived Global Estimates of  Forest Canopy Height, 2004-2008, http://dx.doi.org/10.3334/ORNLDAAC/1271</t>
  </si>
  <si>
    <t>§ Calculated data based on (Hurteau et al., 2009) + extrapolated from LANDFIRE project (USA) &amp; IPCC (updated) ecological zones (IPCC, 2010), see: M. D. Hurteau, B. A. Hungate and G. W. Koch, Carbon Balance Manag., 2009, 4, 1.</t>
  </si>
  <si>
    <t>Reforestation potential by country (ha) †</t>
  </si>
  <si>
    <t>† (Griscom et al., 2017): B. W. Griscom, J. Adams, P. W. Ellis, R. A. Houghton, G. Lomax, D. A. Miteva, W. H. Schlesinger, D. Shoch, J. V. Siikamäki, P. Smith, P. Woodbury, C. Zganjar, A. Blackman, J. Campari, R. T. Conant, C. Delgado, P. Elias, T. Gopalakrishna, M. R. Hamsik, M. Herrero, J. Kiesecker, E. Landis, L. Laestadius, S. M. Leavitt, S. Minnemeyer, S. Polasky, P. Potapov, F. E. Putz, J. Sanderman, M. Silvius, E. Wollenberg and J. Fargione, Proc. Natl. Acad. Sci. U. S. A., 2017, 114, 11645–11650.</t>
  </si>
  <si>
    <t>Forest seedling cost - hardwoods ($/ seedling)</t>
  </si>
  <si>
    <t>Forest seedling cost - coniferous ($/ seedling)</t>
  </si>
  <si>
    <t>Herbicide cost ($/ kg Al)</t>
  </si>
  <si>
    <t>Nitrogen fertilizer cost ($/ kg)</t>
  </si>
  <si>
    <t>Lime cost ($/ kg)</t>
  </si>
  <si>
    <t>Cost of crushed rock ($/ tonne)</t>
  </si>
  <si>
    <t>Cost of blasted rock ($/ ton)</t>
  </si>
  <si>
    <t xml:space="preserve">Cost of land ($/ ha) </t>
  </si>
  <si>
    <t>Cropland</t>
  </si>
  <si>
    <t>Grassland</t>
  </si>
  <si>
    <t>Forest</t>
  </si>
  <si>
    <t>Technology description - Enhanced weathering</t>
  </si>
  <si>
    <t>Renforth, P., 2012. The potential of enhanced weathering in the UK. International Journal of Greenhouse Gas Control, 10, pp.229-243.</t>
  </si>
  <si>
    <t>Brown, T.J., Coggan, J.S., Evans, D.J., Foster, P.J., Hewitt, J., Kruyswijk, J.B., Smith, N. and Steadman, E.J., 2010. Underground mining of aggregates. Main report.</t>
  </si>
  <si>
    <t>Davis, S.C., 1999. Transportation Energy Data Book, Edition 19 (No. ORNL-6958). Oak Ridge National Lab., TN (US).</t>
  </si>
  <si>
    <t>Enhanced weathering techno-economic parameters</t>
  </si>
  <si>
    <t>CapEx  - mineral comminution (0.5 - 5 million t per annum)</t>
  </si>
  <si>
    <t>Strefler, J., Amann, T., Bauer, N., Kriegler, E. and Hartmann, J., 2018. Potential and costs of carbon dioxide removal by enhanced weathering of rocks. Environmental Research Letters, 13(3), p.034010.</t>
  </si>
  <si>
    <t>Crushing (£ M)</t>
  </si>
  <si>
    <t>12.97 - 35.27</t>
  </si>
  <si>
    <t>Kantola, I. B. et al. Potential of global croplands and bioenergy crops for climate change mitigation through deployment for enhanced weathering. Biol. Lett. 13, 20160714 (2017).</t>
  </si>
  <si>
    <t>Screening (£ M)</t>
  </si>
  <si>
    <t>5.66 - 8.09</t>
  </si>
  <si>
    <t>Beerling, D. J. et al. Farming with crops and rocks to address global climate, food and soil security. Nat. Plants 4, 138–147 (2018).</t>
  </si>
  <si>
    <t>656 - 3,501</t>
  </si>
  <si>
    <t>Buildings/ development (£ M)</t>
  </si>
  <si>
    <t>1.94 - 4.93</t>
  </si>
  <si>
    <t>224 - 748</t>
  </si>
  <si>
    <t>Mobile plant (£ M)</t>
  </si>
  <si>
    <t>3.65 - 12.62</t>
  </si>
  <si>
    <t>70 - 578</t>
  </si>
  <si>
    <t>Grinding and accessories (£ M)</t>
  </si>
  <si>
    <t>2.69 - 5.68</t>
  </si>
  <si>
    <t>24 - 123</t>
  </si>
  <si>
    <t>Total CapEx (£ M)</t>
  </si>
  <si>
    <t>26.91 - 66.59</t>
  </si>
  <si>
    <t>53.82 - 13.32</t>
  </si>
  <si>
    <t>Transport method</t>
  </si>
  <si>
    <t>Energy (kWh/ t km)</t>
  </si>
  <si>
    <t>OPEX (£/ t km) *</t>
  </si>
  <si>
    <t>OpEx - mineral comminution</t>
  </si>
  <si>
    <t>Road heavy goods vehicle</t>
  </si>
  <si>
    <t>Crushing equipment (£/ ton material)</t>
  </si>
  <si>
    <t>0.16 - 0.63</t>
  </si>
  <si>
    <t>Rail freight</t>
  </si>
  <si>
    <t>0.0284 – 0.0342</t>
  </si>
  <si>
    <t>Diesel for crushing (£/ ton material)</t>
  </si>
  <si>
    <t>0.03 - 0.08</t>
  </si>
  <si>
    <t>Large ship distribution</t>
  </si>
  <si>
    <t>Electricity for crushing (£/ ton material)</t>
  </si>
  <si>
    <t>0.15 - 0.72</t>
  </si>
  <si>
    <t>* Estimates are based on UK data reported in (Renforth, 2012).</t>
  </si>
  <si>
    <t>Personnel (£/ ton material)</t>
  </si>
  <si>
    <t>0.27 - 0.85</t>
  </si>
  <si>
    <t>Grinding equipment (£/ ton material)</t>
  </si>
  <si>
    <t>0.19 - 0.34</t>
  </si>
  <si>
    <t>Electricity for grinding*  (£/ ton material)</t>
  </si>
  <si>
    <t>1.00 - 31.60</t>
  </si>
  <si>
    <t>Total OpEx (£/ ton material)</t>
  </si>
  <si>
    <t>1.80 - 34.22</t>
  </si>
  <si>
    <t>* The electricity requirement for grinding is influenced greatly by the target grain size.</t>
  </si>
  <si>
    <t>Operation</t>
  </si>
  <si>
    <t>Excavation, drilling, blasting and short range haulage</t>
  </si>
  <si>
    <t>19.4 - 36.8</t>
  </si>
  <si>
    <t>6.6 - 7.9</t>
  </si>
  <si>
    <t>1.9 - 3.7</t>
  </si>
  <si>
    <t>0.7 - 0.8</t>
  </si>
  <si>
    <t>Comminution</t>
  </si>
  <si>
    <t>0.004 - 0.1264</t>
  </si>
  <si>
    <t>38.7 - 2,326.9</t>
  </si>
  <si>
    <t>13.2 - 497.0</t>
  </si>
  <si>
    <t>13.2 - 299.5</t>
  </si>
  <si>
    <t>4.5 - 64.0</t>
  </si>
  <si>
    <t>Transport (national)</t>
  </si>
  <si>
    <t>516 - 983</t>
  </si>
  <si>
    <t>176 - 210</t>
  </si>
  <si>
    <t>20.8 - 42.7</t>
  </si>
  <si>
    <t>7.1 - 9.1</t>
  </si>
  <si>
    <t>Spreading</t>
  </si>
  <si>
    <t>81.3 - 154.6</t>
  </si>
  <si>
    <t>27.7 - 33.0</t>
  </si>
  <si>
    <t>8.1 - 15.5</t>
  </si>
  <si>
    <t>2.8 - 3.3</t>
  </si>
  <si>
    <t>0.0418 - 0.1642</t>
  </si>
  <si>
    <t>656.4 - 3501</t>
  </si>
  <si>
    <t>223.5 - 747.8</t>
  </si>
  <si>
    <t>44.0 - 361.4</t>
  </si>
  <si>
    <t>15.0 - 77.2</t>
  </si>
  <si>
    <r>
      <t>Water use (m</t>
    </r>
    <r>
      <rPr>
        <vertAlign val="superscript"/>
        <sz val="10"/>
        <color theme="1"/>
        <rFont val="Arial"/>
        <family val="2"/>
      </rPr>
      <t>3</t>
    </r>
    <r>
      <rPr>
        <sz val="10"/>
        <color theme="1"/>
        <rFont val="Arial"/>
        <family val="2"/>
      </rPr>
      <t>/ hr)</t>
    </r>
  </si>
  <si>
    <r>
      <t>CO</t>
    </r>
    <r>
      <rPr>
        <vertAlign val="subscript"/>
        <sz val="10"/>
        <color theme="1"/>
        <rFont val="Arial"/>
        <family val="2"/>
      </rPr>
      <t>2</t>
    </r>
    <r>
      <rPr>
        <sz val="10"/>
        <color theme="1"/>
        <rFont val="Arial"/>
        <family val="2"/>
      </rPr>
      <t xml:space="preserve"> captured (ton/ hr)</t>
    </r>
  </si>
  <si>
    <r>
      <t>Socolow, R., M. Desmond, R. Aines, J. Blackstock, O. Bolland, T. Kaarsberg, N. Lewis, M. Mazzotti, A. Pfeffer, K. Sawyer, J. Siirola, B. Smit, and J. Wilcox. 2011. Direct air capture of CO</t>
    </r>
    <r>
      <rPr>
        <vertAlign val="subscript"/>
        <sz val="10"/>
        <rFont val="Arial"/>
        <family val="2"/>
      </rPr>
      <t>2</t>
    </r>
    <r>
      <rPr>
        <sz val="10"/>
        <rFont val="Arial"/>
        <family val="2"/>
      </rPr>
      <t xml:space="preserve"> with chemicals: A technology assessment for the APS Panel on Public Affairs. Washington, DC: American Physical Society.</t>
    </r>
  </si>
  <si>
    <r>
      <t>Mazzotti, M., R. Baciocchi, M. J. Desmond, and R. H. Socolow. 2013. Direct air capture of CO</t>
    </r>
    <r>
      <rPr>
        <vertAlign val="subscript"/>
        <sz val="10"/>
        <rFont val="Arial"/>
        <family val="2"/>
      </rPr>
      <t>2</t>
    </r>
    <r>
      <rPr>
        <sz val="10"/>
        <rFont val="Arial"/>
        <family val="2"/>
      </rPr>
      <t xml:space="preserve"> with chemicals: Optimization of a two-loop hydroxide carbonate system using a countercurrent air-liquid contactor. Climatic Change 118(1):119-135. DOI: 10.1007/s10584-012-0679-y.</t>
    </r>
  </si>
  <si>
    <r>
      <t>Zeman, F. 2014. Reducing the cost of Ca-based direct air capture of CO</t>
    </r>
    <r>
      <rPr>
        <vertAlign val="subscript"/>
        <sz val="10"/>
        <color theme="1"/>
        <rFont val="Arial"/>
        <family val="2"/>
      </rPr>
      <t>2</t>
    </r>
    <r>
      <rPr>
        <sz val="10"/>
        <color theme="1"/>
        <rFont val="Arial"/>
        <family val="2"/>
      </rPr>
      <t>. Environmental Science &amp; Technology 48(19):11730-11735. DOI: 10.1021/es502887y.</t>
    </r>
  </si>
  <si>
    <r>
      <t>Holmes, G., and D. W. Keith. 2012. An air–liquid contactor for large-scale capture of CO</t>
    </r>
    <r>
      <rPr>
        <vertAlign val="subscript"/>
        <sz val="10"/>
        <color theme="1"/>
        <rFont val="Arial"/>
        <family val="2"/>
      </rPr>
      <t>2</t>
    </r>
    <r>
      <rPr>
        <sz val="10"/>
        <color theme="1"/>
        <rFont val="Arial"/>
        <family val="2"/>
      </rPr>
      <t> from air. Philosophical Transactions of the Royal Society A: Mathematical, Physical and Engineering Sciences 370(1974):4380-4403. DOI: 10.1098/rsta.2012.0137.</t>
    </r>
  </si>
  <si>
    <r>
      <t>Keith, D. W., G. Holmes, D. St. Angelo, and K. Heidel. 2018. A process for capturing CO</t>
    </r>
    <r>
      <rPr>
        <vertAlign val="subscript"/>
        <sz val="10"/>
        <color theme="1"/>
        <rFont val="Arial"/>
        <family val="2"/>
      </rPr>
      <t>2</t>
    </r>
    <r>
      <rPr>
        <sz val="10"/>
        <color theme="1"/>
        <rFont val="Arial"/>
        <family val="2"/>
      </rPr>
      <t xml:space="preserve"> from the atmosphere. Joule. DOI: 10.1016/j.joule.2018.05.006.</t>
    </r>
  </si>
  <si>
    <r>
      <t>CO</t>
    </r>
    <r>
      <rPr>
        <vertAlign val="subscript"/>
        <sz val="10"/>
        <rFont val="Arial"/>
        <family val="2"/>
      </rPr>
      <t>2</t>
    </r>
    <r>
      <rPr>
        <sz val="10"/>
        <rFont val="Arial"/>
        <family val="2"/>
      </rPr>
      <t xml:space="preserve"> transport - CapEx ($/ km)</t>
    </r>
  </si>
  <si>
    <r>
      <t>CO</t>
    </r>
    <r>
      <rPr>
        <vertAlign val="subscript"/>
        <sz val="10"/>
        <rFont val="Arial"/>
        <family val="2"/>
      </rPr>
      <t>2</t>
    </r>
    <r>
      <rPr>
        <sz val="10"/>
        <rFont val="Arial"/>
      </rPr>
      <t xml:space="preserve"> transport - OpEx ($/ ton)</t>
    </r>
  </si>
  <si>
    <r>
      <t>Emissions from seedlings preparation (kg CO</t>
    </r>
    <r>
      <rPr>
        <vertAlign val="subscript"/>
        <sz val="10"/>
        <color theme="1"/>
        <rFont val="Arial"/>
        <family val="2"/>
      </rPr>
      <t>2</t>
    </r>
    <r>
      <rPr>
        <sz val="10"/>
        <color theme="1"/>
        <rFont val="Arial"/>
        <family val="2"/>
      </rPr>
      <t>,eq/ 1000 seedlings)</t>
    </r>
  </si>
  <si>
    <r>
      <t>Emissions from fencing material for pest control (t CO</t>
    </r>
    <r>
      <rPr>
        <vertAlign val="subscript"/>
        <sz val="10"/>
        <color theme="1"/>
        <rFont val="Arial"/>
        <family val="2"/>
      </rPr>
      <t>2</t>
    </r>
    <r>
      <rPr>
        <sz val="10"/>
        <color theme="1"/>
        <rFont val="Arial"/>
        <family val="2"/>
      </rPr>
      <t>,eq/ ha)</t>
    </r>
  </si>
  <si>
    <r>
      <t>Ammonium nitrate rate in explosive for road construction (kg NH</t>
    </r>
    <r>
      <rPr>
        <vertAlign val="subscript"/>
        <sz val="10"/>
        <rFont val="Arial"/>
        <family val="2"/>
      </rPr>
      <t>4</t>
    </r>
    <r>
      <rPr>
        <sz val="10"/>
        <rFont val="Arial"/>
        <family val="2"/>
      </rPr>
      <t>NO</t>
    </r>
    <r>
      <rPr>
        <vertAlign val="subscript"/>
        <sz val="10"/>
        <rFont val="Arial"/>
        <family val="2"/>
      </rPr>
      <t>3</t>
    </r>
    <r>
      <rPr>
        <sz val="10"/>
        <rFont val="Arial"/>
        <family val="2"/>
      </rPr>
      <t>/ kg explosive)</t>
    </r>
  </si>
  <si>
    <r>
      <t>Phosphorous applied (kg P</t>
    </r>
    <r>
      <rPr>
        <vertAlign val="subscript"/>
        <sz val="10"/>
        <color rgb="FF000000"/>
        <rFont val="Arial"/>
        <family val="2"/>
      </rPr>
      <t>2</t>
    </r>
    <r>
      <rPr>
        <sz val="10"/>
        <color rgb="FF000000"/>
        <rFont val="Arial"/>
        <family val="2"/>
      </rPr>
      <t>O</t>
    </r>
    <r>
      <rPr>
        <vertAlign val="subscript"/>
        <sz val="10"/>
        <color rgb="FF000000"/>
        <rFont val="Arial"/>
        <family val="2"/>
      </rPr>
      <t>5</t>
    </r>
    <r>
      <rPr>
        <sz val="10"/>
        <color rgb="FF000000"/>
        <rFont val="Arial"/>
        <family val="2"/>
      </rPr>
      <t>/ kg fertilizer)</t>
    </r>
  </si>
  <si>
    <r>
      <t>Potassium applied (kg K</t>
    </r>
    <r>
      <rPr>
        <vertAlign val="subscript"/>
        <sz val="10"/>
        <color rgb="FF000000"/>
        <rFont val="Arial"/>
        <family val="2"/>
      </rPr>
      <t>2</t>
    </r>
    <r>
      <rPr>
        <sz val="10"/>
        <color rgb="FF000000"/>
        <rFont val="Arial"/>
        <family val="2"/>
      </rPr>
      <t>O/ kg fertilizer)</t>
    </r>
  </si>
  <si>
    <r>
      <t>Total growing stock in forests - 2015 (m</t>
    </r>
    <r>
      <rPr>
        <b/>
        <vertAlign val="superscript"/>
        <sz val="10"/>
        <color theme="1"/>
        <rFont val="Arial"/>
        <family val="2"/>
      </rPr>
      <t>3</t>
    </r>
    <r>
      <rPr>
        <b/>
        <sz val="10"/>
        <color theme="1"/>
        <rFont val="Arial"/>
        <family val="2"/>
      </rPr>
      <t>/ ha) †</t>
    </r>
  </si>
  <si>
    <r>
      <t>P</t>
    </r>
    <r>
      <rPr>
        <b/>
        <vertAlign val="subscript"/>
        <sz val="10"/>
        <color theme="1"/>
        <rFont val="Arial"/>
        <family val="2"/>
      </rPr>
      <t>2</t>
    </r>
    <r>
      <rPr>
        <b/>
        <sz val="10"/>
        <color theme="1"/>
        <rFont val="Arial"/>
        <family val="2"/>
      </rPr>
      <t>O</t>
    </r>
    <r>
      <rPr>
        <b/>
        <vertAlign val="subscript"/>
        <sz val="10"/>
        <color theme="1"/>
        <rFont val="Arial"/>
        <family val="2"/>
      </rPr>
      <t>5</t>
    </r>
    <r>
      <rPr>
        <b/>
        <sz val="10"/>
        <color theme="1"/>
        <rFont val="Arial"/>
        <family val="2"/>
      </rPr>
      <t xml:space="preserve"> fertilizer cost ($/ kg)</t>
    </r>
  </si>
  <si>
    <r>
      <t>K</t>
    </r>
    <r>
      <rPr>
        <b/>
        <vertAlign val="subscript"/>
        <sz val="10"/>
        <color theme="1"/>
        <rFont val="Arial"/>
        <family val="2"/>
      </rPr>
      <t>2</t>
    </r>
    <r>
      <rPr>
        <b/>
        <sz val="10"/>
        <color theme="1"/>
        <rFont val="Arial"/>
        <family val="2"/>
      </rPr>
      <t>O fertilizer cost ($/ kg)</t>
    </r>
  </si>
  <si>
    <r>
      <t>Basic rock CO</t>
    </r>
    <r>
      <rPr>
        <vertAlign val="subscript"/>
        <sz val="10"/>
        <color theme="1"/>
        <rFont val="Arial"/>
        <family val="2"/>
      </rPr>
      <t>2</t>
    </r>
    <r>
      <rPr>
        <sz val="10"/>
        <color theme="1"/>
        <rFont val="Arial"/>
        <family val="2"/>
      </rPr>
      <t xml:space="preserve"> capture potential (t CO</t>
    </r>
    <r>
      <rPr>
        <vertAlign val="subscript"/>
        <sz val="10"/>
        <color theme="1"/>
        <rFont val="Arial"/>
        <family val="2"/>
      </rPr>
      <t>2</t>
    </r>
    <r>
      <rPr>
        <sz val="10"/>
        <color theme="1"/>
        <rFont val="Arial"/>
        <family val="2"/>
      </rPr>
      <t>/ t rock)</t>
    </r>
  </si>
  <si>
    <r>
      <t>Ultrabasic rock CO</t>
    </r>
    <r>
      <rPr>
        <vertAlign val="subscript"/>
        <sz val="10"/>
        <color theme="1"/>
        <rFont val="Arial"/>
        <family val="2"/>
      </rPr>
      <t>2</t>
    </r>
    <r>
      <rPr>
        <sz val="10"/>
        <color theme="1"/>
        <rFont val="Arial"/>
        <family val="2"/>
      </rPr>
      <t xml:space="preserve"> capture potential (t CO</t>
    </r>
    <r>
      <rPr>
        <vertAlign val="subscript"/>
        <sz val="10"/>
        <color theme="1"/>
        <rFont val="Arial"/>
        <family val="2"/>
      </rPr>
      <t>2</t>
    </r>
    <r>
      <rPr>
        <sz val="10"/>
        <color theme="1"/>
        <rFont val="Arial"/>
        <family val="2"/>
      </rPr>
      <t>/ t rock)</t>
    </r>
  </si>
  <si>
    <r>
      <t>Energy cost for CO</t>
    </r>
    <r>
      <rPr>
        <vertAlign val="subscript"/>
        <sz val="10"/>
        <color theme="1"/>
        <rFont val="Arial"/>
        <family val="2"/>
      </rPr>
      <t>2</t>
    </r>
    <r>
      <rPr>
        <sz val="10"/>
        <color theme="1"/>
        <rFont val="Arial"/>
        <family val="2"/>
      </rPr>
      <t xml:space="preserve"> capture in basic rocks (t CO</t>
    </r>
    <r>
      <rPr>
        <vertAlign val="subscript"/>
        <sz val="10"/>
        <color theme="1"/>
        <rFont val="Arial"/>
        <family val="2"/>
      </rPr>
      <t>2</t>
    </r>
    <r>
      <rPr>
        <sz val="10"/>
        <color theme="1"/>
        <rFont val="Arial"/>
        <family val="2"/>
      </rPr>
      <t>/ t rock)</t>
    </r>
  </si>
  <si>
    <r>
      <t>Energy cost for CO</t>
    </r>
    <r>
      <rPr>
        <vertAlign val="subscript"/>
        <sz val="10"/>
        <color theme="1"/>
        <rFont val="Arial"/>
        <family val="2"/>
      </rPr>
      <t>2</t>
    </r>
    <r>
      <rPr>
        <sz val="10"/>
        <color theme="1"/>
        <rFont val="Arial"/>
        <family val="2"/>
      </rPr>
      <t xml:space="preserve"> capture in ultrabasic rocks (t CO</t>
    </r>
    <r>
      <rPr>
        <vertAlign val="subscript"/>
        <sz val="10"/>
        <color theme="1"/>
        <rFont val="Arial"/>
        <family val="2"/>
      </rPr>
      <t>2</t>
    </r>
    <r>
      <rPr>
        <sz val="10"/>
        <color theme="1"/>
        <rFont val="Arial"/>
        <family val="2"/>
      </rPr>
      <t>/ t rock)</t>
    </r>
  </si>
  <si>
    <r>
      <t>OpEx - CO</t>
    </r>
    <r>
      <rPr>
        <vertAlign val="subscript"/>
        <sz val="10"/>
        <rFont val="Arial"/>
        <family val="2"/>
      </rPr>
      <t>2</t>
    </r>
    <r>
      <rPr>
        <sz val="10"/>
        <rFont val="Arial"/>
        <family val="2"/>
      </rPr>
      <t xml:space="preserve"> capture in basic rock ($/ t CO</t>
    </r>
    <r>
      <rPr>
        <vertAlign val="subscript"/>
        <sz val="10"/>
        <rFont val="Arial"/>
        <family val="2"/>
      </rPr>
      <t>2</t>
    </r>
    <r>
      <rPr>
        <sz val="10"/>
        <rFont val="Arial"/>
        <family val="2"/>
      </rPr>
      <t>)</t>
    </r>
  </si>
  <si>
    <r>
      <t>OpEx - CO</t>
    </r>
    <r>
      <rPr>
        <vertAlign val="subscript"/>
        <sz val="10"/>
        <rFont val="Arial"/>
        <family val="2"/>
      </rPr>
      <t>2</t>
    </r>
    <r>
      <rPr>
        <sz val="10"/>
        <rFont val="Arial"/>
        <family val="2"/>
      </rPr>
      <t xml:space="preserve"> capture in ultrabasic rock ($/ t CO</t>
    </r>
    <r>
      <rPr>
        <vertAlign val="subscript"/>
        <sz val="10"/>
        <rFont val="Arial"/>
        <family val="2"/>
      </rPr>
      <t>2</t>
    </r>
    <r>
      <rPr>
        <sz val="10"/>
        <rFont val="Arial"/>
        <family val="2"/>
      </rPr>
      <t>)</t>
    </r>
  </si>
  <si>
    <r>
      <t>CapEx (£/ t CO</t>
    </r>
    <r>
      <rPr>
        <vertAlign val="subscript"/>
        <sz val="10"/>
        <color theme="1"/>
        <rFont val="Arial"/>
        <family val="2"/>
      </rPr>
      <t>2</t>
    </r>
    <r>
      <rPr>
        <sz val="10"/>
        <color theme="1"/>
        <rFont val="Arial"/>
        <family val="2"/>
      </rPr>
      <t xml:space="preserve"> captured)</t>
    </r>
  </si>
  <si>
    <r>
      <t>Energy requirement (GJ/ t CO</t>
    </r>
    <r>
      <rPr>
        <b/>
        <vertAlign val="subscript"/>
        <sz val="10"/>
        <rFont val="Arial"/>
        <family val="2"/>
      </rPr>
      <t>2</t>
    </r>
    <r>
      <rPr>
        <b/>
        <sz val="10"/>
        <rFont val="Arial"/>
        <family val="2"/>
      </rPr>
      <t>)</t>
    </r>
  </si>
  <si>
    <r>
      <t>Water footprint (t H</t>
    </r>
    <r>
      <rPr>
        <b/>
        <vertAlign val="subscript"/>
        <sz val="10"/>
        <rFont val="Arial"/>
        <family val="2"/>
      </rPr>
      <t>2</t>
    </r>
    <r>
      <rPr>
        <b/>
        <sz val="10"/>
        <rFont val="Arial"/>
        <family val="2"/>
      </rPr>
      <t>O/ t CO</t>
    </r>
    <r>
      <rPr>
        <b/>
        <vertAlign val="subscript"/>
        <sz val="10"/>
        <rFont val="Arial"/>
        <family val="2"/>
      </rPr>
      <t>2</t>
    </r>
    <r>
      <rPr>
        <b/>
        <sz val="10"/>
        <rFont val="Arial"/>
        <family val="2"/>
      </rPr>
      <t>)</t>
    </r>
  </si>
  <si>
    <r>
      <t>Land footprint (ha/ t CO</t>
    </r>
    <r>
      <rPr>
        <b/>
        <vertAlign val="subscript"/>
        <sz val="10"/>
        <rFont val="Arial"/>
        <family val="2"/>
      </rPr>
      <t>2</t>
    </r>
    <r>
      <rPr>
        <b/>
        <sz val="10"/>
        <rFont val="Arial"/>
        <family val="2"/>
      </rPr>
      <t>)</t>
    </r>
  </si>
  <si>
    <r>
      <t>CO</t>
    </r>
    <r>
      <rPr>
        <b/>
        <vertAlign val="subscript"/>
        <sz val="10"/>
        <rFont val="Arial"/>
        <family val="2"/>
      </rPr>
      <t>2</t>
    </r>
    <r>
      <rPr>
        <b/>
        <sz val="10"/>
        <rFont val="Arial"/>
        <family val="2"/>
      </rPr>
      <t xml:space="preserve"> capture rate (t CO</t>
    </r>
    <r>
      <rPr>
        <b/>
        <vertAlign val="subscript"/>
        <sz val="10"/>
        <rFont val="Arial"/>
        <family val="2"/>
      </rPr>
      <t>2</t>
    </r>
    <r>
      <rPr>
        <b/>
        <sz val="10"/>
        <rFont val="Arial"/>
        <family val="2"/>
      </rPr>
      <t>/ hr plant)</t>
    </r>
  </si>
  <si>
    <r>
      <t>Residual emissions (t CO</t>
    </r>
    <r>
      <rPr>
        <b/>
        <vertAlign val="subscript"/>
        <sz val="10"/>
        <rFont val="Arial"/>
        <family val="2"/>
      </rPr>
      <t>2</t>
    </r>
    <r>
      <rPr>
        <b/>
        <sz val="10"/>
        <rFont val="Arial"/>
        <family val="2"/>
      </rPr>
      <t>/ hr plant)</t>
    </r>
  </si>
  <si>
    <r>
      <t>Reduction in RCO</t>
    </r>
    <r>
      <rPr>
        <b/>
        <vertAlign val="subscript"/>
        <sz val="10"/>
        <color theme="1"/>
        <rFont val="Arial"/>
        <family val="2"/>
      </rPr>
      <t>2</t>
    </r>
    <r>
      <rPr>
        <b/>
        <sz val="10"/>
        <color theme="1"/>
        <rFont val="Arial"/>
        <family val="2"/>
      </rPr>
      <t>*</t>
    </r>
  </si>
  <si>
    <r>
      <t>RCO</t>
    </r>
    <r>
      <rPr>
        <b/>
        <vertAlign val="subscript"/>
        <sz val="10"/>
        <color theme="1"/>
        <rFont val="Arial"/>
        <family val="2"/>
      </rPr>
      <t>2</t>
    </r>
    <r>
      <rPr>
        <b/>
        <sz val="10"/>
        <color theme="1"/>
        <rFont val="Arial"/>
        <family val="2"/>
      </rPr>
      <t xml:space="preserve"> = 0.3 (basic)</t>
    </r>
  </si>
  <si>
    <r>
      <t>Energy cost (kWh/ t CO</t>
    </r>
    <r>
      <rPr>
        <b/>
        <vertAlign val="subscript"/>
        <sz val="10"/>
        <color theme="1"/>
        <rFont val="Arial"/>
        <family val="2"/>
      </rPr>
      <t>2</t>
    </r>
    <r>
      <rPr>
        <b/>
        <sz val="10"/>
        <color theme="1"/>
        <rFont val="Arial"/>
        <family val="2"/>
      </rPr>
      <t>)</t>
    </r>
  </si>
  <si>
    <r>
      <t>RCO</t>
    </r>
    <r>
      <rPr>
        <b/>
        <vertAlign val="subscript"/>
        <sz val="10"/>
        <color theme="1"/>
        <rFont val="Arial"/>
        <family val="2"/>
      </rPr>
      <t>2</t>
    </r>
    <r>
      <rPr>
        <b/>
        <sz val="10"/>
        <color theme="1"/>
        <rFont val="Arial"/>
        <family val="2"/>
      </rPr>
      <t xml:space="preserve"> = 0.8 (ultrabasic)</t>
    </r>
  </si>
  <si>
    <r>
      <t>OpEx (£/ t CO</t>
    </r>
    <r>
      <rPr>
        <b/>
        <vertAlign val="subscript"/>
        <sz val="10"/>
        <color theme="1"/>
        <rFont val="Arial"/>
        <family val="2"/>
      </rPr>
      <t>2</t>
    </r>
    <r>
      <rPr>
        <b/>
        <sz val="10"/>
        <color theme="1"/>
        <rFont val="Arial"/>
        <family val="2"/>
      </rPr>
      <t>)</t>
    </r>
  </si>
  <si>
    <r>
      <t>* RCO</t>
    </r>
    <r>
      <rPr>
        <vertAlign val="subscript"/>
        <sz val="10"/>
        <color theme="1"/>
        <rFont val="Arial"/>
        <family val="2"/>
      </rPr>
      <t>2</t>
    </r>
    <r>
      <rPr>
        <sz val="10"/>
        <color theme="1"/>
        <rFont val="Arial"/>
        <family val="2"/>
      </rPr>
      <t xml:space="preserve"> = Maximum CO</t>
    </r>
    <r>
      <rPr>
        <vertAlign val="subscript"/>
        <sz val="10"/>
        <color theme="1"/>
        <rFont val="Arial"/>
        <family val="2"/>
      </rPr>
      <t>2</t>
    </r>
    <r>
      <rPr>
        <sz val="10"/>
        <color theme="1"/>
        <rFont val="Arial"/>
        <family val="2"/>
      </rPr>
      <t xml:space="preserve"> capture potential (t CO</t>
    </r>
    <r>
      <rPr>
        <vertAlign val="subscript"/>
        <sz val="10"/>
        <color theme="1"/>
        <rFont val="Arial"/>
        <family val="2"/>
      </rPr>
      <t>2</t>
    </r>
    <r>
      <rPr>
        <sz val="10"/>
        <color theme="1"/>
        <rFont val="Arial"/>
        <family val="2"/>
      </rPr>
      <t>/ t material)</t>
    </r>
  </si>
  <si>
    <r>
      <t>Huijgen, W.J., Comans, R.N. and Witkamp, G.J., 2007. Cost evaluation of CO</t>
    </r>
    <r>
      <rPr>
        <vertAlign val="subscript"/>
        <sz val="10"/>
        <color theme="1"/>
        <rFont val="Arial"/>
        <family val="2"/>
      </rPr>
      <t>2</t>
    </r>
    <r>
      <rPr>
        <sz val="10"/>
        <color theme="1"/>
        <rFont val="Arial"/>
        <family val="2"/>
      </rPr>
      <t xml:space="preserve"> sequestration by aqueous mineral carbonation. Energy Conversion and Management, 48(7), pp.1923-1935.</t>
    </r>
  </si>
  <si>
    <r>
      <t>Cefic, E.C.T.A., 2011. Guidelines for measuring and managing CO</t>
    </r>
    <r>
      <rPr>
        <vertAlign val="subscript"/>
        <sz val="10"/>
        <color theme="1"/>
        <rFont val="Arial"/>
        <family val="2"/>
      </rPr>
      <t>2</t>
    </r>
    <r>
      <rPr>
        <sz val="10"/>
        <color theme="1"/>
        <rFont val="Arial"/>
        <family val="2"/>
      </rPr>
      <t xml:space="preserve"> emission from freight transport operations. Cefic Report, 1(2011), pp.1-18.</t>
    </r>
  </si>
  <si>
    <r>
      <t>Beerling, D.J., Kantzas, E.P., Lomas, M.R., Wade, P., Eufrasio, R.M., Renforth, P., Sarkar, B., Andrews, M.G., James, R.H., Pearce, C.R. and Mercure, J.F., 2020. Potential for large-scale CO</t>
    </r>
    <r>
      <rPr>
        <vertAlign val="subscript"/>
        <sz val="10"/>
        <color theme="1"/>
        <rFont val="Arial"/>
        <family val="2"/>
      </rPr>
      <t>2</t>
    </r>
    <r>
      <rPr>
        <sz val="10"/>
        <color theme="1"/>
        <rFont val="Arial"/>
        <family val="2"/>
      </rPr>
      <t xml:space="preserve"> removal via enhanced rock weathering with croplands. Nature, 583(7815), pp.242-248.</t>
    </r>
  </si>
  <si>
    <t>Technology description - Direct air capture</t>
  </si>
  <si>
    <t>Technology description - Afforestation</t>
  </si>
  <si>
    <t>Reviewed by</t>
  </si>
  <si>
    <t>This dataset was prepared by the principal authors for use in the NEGEM project and it is intended to be released publicly as an open-access deliverable. In particular, no representation or warranty is given as to the achievement or reasonableness of any estimates, projections or targets and nothing in this dataset should be relied upon as a promise or representation as to the future performance of the investigated systems. The sole responsibility for the content of this database lies with the authors. It does not necessarily reflect the opinion of the European Union. Neither the European Commission nor Innovation and Networks Executive Agency are responsible for any use that may be made of the information contained therein.</t>
  </si>
  <si>
    <t>NETP Database - v1</t>
  </si>
  <si>
    <t>Deutz, S. and Bardow, A., 2021. Life-cycle assessment of an industrial direct air capture process based on temperature–vacuum swing adsorption. Nature Energy, pp.1-11.</t>
  </si>
  <si>
    <t>Each of the following datasheets contain summarising references for the data in addition to notes where relevant. Importantly, the data is sourced principally from external references for most of the parameters. Costing parameters for some technologies (such as fuel/ fertilizer costs in afforestation) have been estimated by the authors in v1 of the database to be updated with more representative data sources. This database is an evolving deliverable and will be updated to account for the inclusion of new negative emissions technologies and associated data over the course of the project. Furthermore, newer and updated sources of data are likely to be published from project partners and external stakeholders during the project and will require incorporation to ensure that the database maintains its relevance. This database will be used by stakeholders within WP3, 4, 7 &amp; 8 for modelling and assessment of negative emission technologies, whilst also forming parts of subsequent deliverables.</t>
  </si>
  <si>
    <t>Note that these parameters could vary quite significantly depending on type of adsorbent</t>
  </si>
  <si>
    <r>
      <t>Chatterjee, S. and Huang, K.W., 2020. Unrealistic energy and materials requirement for direct air capture in deep mitigation pathways. </t>
    </r>
    <r>
      <rPr>
        <i/>
        <sz val="10"/>
        <color rgb="FF222222"/>
        <rFont val="Arial"/>
        <family val="2"/>
      </rPr>
      <t>Nature Communications</t>
    </r>
    <r>
      <rPr>
        <sz val="10"/>
        <color rgb="FF222222"/>
        <rFont val="Arial"/>
        <family val="2"/>
      </rPr>
      <t>, </t>
    </r>
    <r>
      <rPr>
        <i/>
        <sz val="10"/>
        <color rgb="FF222222"/>
        <rFont val="Arial"/>
        <family val="2"/>
      </rPr>
      <t>11</t>
    </r>
    <r>
      <rPr>
        <sz val="10"/>
        <color rgb="FF222222"/>
        <rFont val="Arial"/>
        <family val="2"/>
      </rPr>
      <t>(1), pp.1-3.</t>
    </r>
  </si>
  <si>
    <r>
      <t>This database has been developed to support mathematical analyses of different greenhouse gas removal technologies and their associated deployment implications. The final form of this deliverable at the end of the project will detail a comprehensive, member state-specific database of negative emissions technologies, which build on existing knowledge by scaling the costs by social license to operate. This will follow internal discussions and a subsequent decision on the extent to which costs may increase due to potential public resistance to subterranean carbon sequestration.The initial set of technologies considered in this dataset includes bioenergy with CO</t>
    </r>
    <r>
      <rPr>
        <vertAlign val="subscript"/>
        <sz val="10"/>
        <rFont val="Arial"/>
        <family val="2"/>
      </rPr>
      <t>2</t>
    </r>
    <r>
      <rPr>
        <sz val="10"/>
        <rFont val="Arial"/>
        <family val="2"/>
      </rPr>
      <t xml:space="preserve"> capture and storage (BECCS), direct air capture and storage (DACCS), afforestation (AF), and enhanced weathering (EW) as they are a representative set of the most commonly reported negative emissions technologies. This list is not intended to be conclusive and will be periodically updated to reflect progress in the characterisation of negative emission technologies. This follows appraisals of relevant technologies reported within Deliverable 1.1 from WP1, and will undergo a harmonisation procedure with the technical data used for lifecycle assessment. The database is used to represent the techno-economics of different negative emission technologies using both unit and system-level data. The type of operations presented for each technology varies due to their nature and location-specific data are required for the accurate characterisation of some process. The inclusion of regional parameters for fuel carbon footprint, geological resources, etc., have been excluded from this database as these impacts are not typically ascribed to the technologies themselves.</t>
    </r>
  </si>
  <si>
    <t>Contemporary studies tend to assume the lower range of these parameters assuming a more optimistic set of values which reflect newer technologies.</t>
  </si>
  <si>
    <r>
      <t>Direct Air Capture (DAC) technologies are considered as NETs when they are able to remove CO</t>
    </r>
    <r>
      <rPr>
        <vertAlign val="subscript"/>
        <sz val="10"/>
        <rFont val="Arial"/>
        <family val="2"/>
      </rPr>
      <t>2</t>
    </r>
    <r>
      <rPr>
        <sz val="10"/>
        <rFont val="Arial"/>
        <family val="2"/>
      </rPr>
      <t xml:space="preserve"> from the atmosphere permanently over a sufficiently long timeframe. The CO</t>
    </r>
    <r>
      <rPr>
        <vertAlign val="subscript"/>
        <sz val="10"/>
        <rFont val="Arial"/>
        <family val="2"/>
      </rPr>
      <t>2</t>
    </r>
    <r>
      <rPr>
        <sz val="10"/>
        <rFont val="Arial"/>
        <family val="2"/>
      </rPr>
      <t xml:space="preserve"> in the air can be captured using contact with basic liquids, and solids and later released at different operating conditions to be transported and sequestered for long-term geological storage. This latter desorption step is an endothermic process and very energy-intensive, requiring clean fuel inputs to maximise carbon removal. The energy requirements stem from the lower CO</t>
    </r>
    <r>
      <rPr>
        <vertAlign val="subscript"/>
        <sz val="10"/>
        <rFont val="Arial"/>
        <family val="2"/>
      </rPr>
      <t>2</t>
    </r>
    <r>
      <rPr>
        <sz val="10"/>
        <rFont val="Arial"/>
        <family val="2"/>
      </rPr>
      <t xml:space="preserve"> concentration in air of approximately 400 ppm, or 0.04% in comparison to around 10% in most typical industrial flue gas outlets. There are two types of DAC technologies that are commonly discussed in literature - CO</t>
    </r>
    <r>
      <rPr>
        <vertAlign val="subscript"/>
        <sz val="10"/>
        <rFont val="Arial"/>
        <family val="2"/>
      </rPr>
      <t>2</t>
    </r>
    <r>
      <rPr>
        <sz val="10"/>
        <rFont val="Arial"/>
        <family val="2"/>
      </rPr>
      <t xml:space="preserve"> separation using liquid solvents and solid sorbents. These are described separately with different operating parameters and costs in this database as reflected in academic literature. The total costs of DAC are reported to range between $100 - 1,000/ tCO</t>
    </r>
    <r>
      <rPr>
        <vertAlign val="subscript"/>
        <sz val="10"/>
        <rFont val="Arial"/>
        <family val="2"/>
      </rPr>
      <t>2</t>
    </r>
    <r>
      <rPr>
        <sz val="10"/>
        <rFont val="Arial"/>
        <family val="2"/>
      </rPr>
      <t xml:space="preserve"> captured (Ishimoto et al., 2017), with upper range estimated using the minimum thermodynamic separation energy. Cost estimates for solvent-based capture vary between $300 - 820/ tCO</t>
    </r>
    <r>
      <rPr>
        <vertAlign val="subscript"/>
        <sz val="10"/>
        <rFont val="Arial"/>
        <family val="2"/>
      </rPr>
      <t>2</t>
    </r>
    <r>
      <rPr>
        <sz val="10"/>
        <rFont val="Arial"/>
        <family val="2"/>
      </rPr>
      <t xml:space="preserve"> captured with the lower estimate attainable through process optimisation (Socolow et al., 2011), (Mazzotti et al., 2013), (Zeman, 2014). However, alternative flow configurations have been proposed involving a combination of cross-flow gas-liquid with a cost estimate of $336 - 389/ tCO</t>
    </r>
    <r>
      <rPr>
        <vertAlign val="subscript"/>
        <sz val="10"/>
        <rFont val="Arial"/>
        <family val="2"/>
      </rPr>
      <t>2</t>
    </r>
    <r>
      <rPr>
        <sz val="10"/>
        <rFont val="Arial"/>
        <family val="2"/>
      </rPr>
      <t xml:space="preserve"> captured (Holmes and Keith, 2012). (Keith et al., 2018) proposed a novel process in which CO</t>
    </r>
    <r>
      <rPr>
        <vertAlign val="subscript"/>
        <sz val="10"/>
        <rFont val="Arial"/>
        <family val="2"/>
      </rPr>
      <t>2</t>
    </r>
    <r>
      <rPr>
        <sz val="10"/>
        <rFont val="Arial"/>
        <family val="2"/>
      </rPr>
      <t xml:space="preserve"> is captured from air in combination with oxy-fired regneration in a carbonate-based capture system with cost estimates reported to range between $93 and $220/ tCO</t>
    </r>
    <r>
      <rPr>
        <vertAlign val="subscript"/>
        <sz val="10"/>
        <rFont val="Arial"/>
        <family val="2"/>
      </rPr>
      <t>2</t>
    </r>
    <r>
      <rPr>
        <sz val="10"/>
        <rFont val="Arial"/>
        <family val="2"/>
      </rPr>
      <t xml:space="preserve"> captured. The contents below provide a schematic overview of the DAC process, but a detailed evaluation of the individual components is beyond the scope of this deliverable. Data for both process and system-level modelling is captured here for transparency and to enable comparisons to be made. Notably, these process archetypes must not be interpreted as a comprehensive list of DAC systems as more technology variants are being actively researched and developed (Deutz &amp; Bardow, 2021). Recent estimates of energy and material requirements of DAC systems are critically discussed in (Chatterjee &amp; Huang, 2020). In particular, v1 of this dataset does not project any cost-reductions/ technology improvements over time. However, subsequent updates will incorporate pragmatic considerations related to cost-reductions and technology improvements from ongoing research by the IEAGHG programme, which includes NEGEM partners as expert stakeholders. The year of costing is assumed to be 2015 with costs measured in US dollars.</t>
    </r>
  </si>
  <si>
    <t>HT aqueous solution - fuelled by natural gas alone*</t>
  </si>
  <si>
    <t>HT aqueous solution - fuelled by natural gas* and electricity</t>
  </si>
  <si>
    <t>* Natural gas may only be used in the transition phase depending on the evolution of technological progress and the carbon intensity of the natural gas and electricity are not captured here, although important, as they are dependent on the region of operation. Synthetic methane or biomethane may be used in a net-zero system and the environmental footprint owing to these energy vectors should be appropriated characterised following a comprehensive lifecycle assessment. The electricity may be sourced from dedicated net-zero power systems or the power grid, however the impacts of the grid mix must be evaluated to understand the value of this supply in DAC systems.</t>
  </si>
  <si>
    <r>
      <t>Bioenergy with CCS is a  considered one of the most promising technologies for large-scale atomspheric CO</t>
    </r>
    <r>
      <rPr>
        <vertAlign val="subscript"/>
        <sz val="10"/>
        <rFont val="Arial"/>
        <family val="2"/>
      </rPr>
      <t>2</t>
    </r>
    <r>
      <rPr>
        <sz val="10"/>
        <rFont val="Arial"/>
      </rPr>
      <t xml:space="preserve"> removal and commonly implemented in integrated assessment models (IAMs). The concept of sequestering CO</t>
    </r>
    <r>
      <rPr>
        <vertAlign val="subscript"/>
        <sz val="10"/>
        <rFont val="Arial"/>
        <family val="2"/>
      </rPr>
      <t>2</t>
    </r>
    <r>
      <rPr>
        <sz val="10"/>
        <rFont val="Arial"/>
      </rPr>
      <t xml:space="preserve"> emissions released from the conversion of biomass was first developed by (Obersteiner et al., 2001).  The most recent Assessment Report of the Intergovernmental panel on climate change (IPCC) has indicated the prominent role of BECCS in limiting the degree of warming to within 2°C, and the International Energy Agency (IEA) suggests that at least 2 Gt CO</t>
    </r>
    <r>
      <rPr>
        <vertAlign val="subscript"/>
        <sz val="10"/>
        <rFont val="Arial"/>
        <family val="2"/>
      </rPr>
      <t>2</t>
    </r>
    <r>
      <rPr>
        <sz val="10"/>
        <rFont val="Arial"/>
      </rPr>
      <t xml:space="preserve"> removal is needed from BECCS by 2050 (IEA, 2009). Several different thermochemical pathways (pyrolysis, gasification, combustion, etc.) can be used to convert biomass and produce energy and the choice of technology ultimately depends on the application. Nevertheless, the most commonly known and modelled pathway for BECCS involves the combustion of biomass with air/ pure O</t>
    </r>
    <r>
      <rPr>
        <vertAlign val="subscript"/>
        <sz val="10"/>
        <rFont val="Arial"/>
        <family val="2"/>
      </rPr>
      <t>2</t>
    </r>
    <r>
      <rPr>
        <sz val="10"/>
        <rFont val="Arial"/>
      </rPr>
      <t xml:space="preserve"> to produce heat and/ or power, with the subsequent capture of CO</t>
    </r>
    <r>
      <rPr>
        <vertAlign val="subscript"/>
        <sz val="10"/>
        <rFont val="Arial"/>
        <family val="2"/>
      </rPr>
      <t>2</t>
    </r>
    <r>
      <rPr>
        <sz val="10"/>
        <rFont val="Arial"/>
      </rPr>
      <t xml:space="preserve"> released in its processing. At present, biomass-fueled power production is commonly used across the world and the first pilot plant with CCS infrastructure began operation in 2017, storing around 1 Mt CO</t>
    </r>
    <r>
      <rPr>
        <vertAlign val="subscript"/>
        <sz val="10"/>
        <rFont val="Arial"/>
        <family val="2"/>
      </rPr>
      <t>2</t>
    </r>
    <r>
      <rPr>
        <sz val="10"/>
        <rFont val="Arial"/>
      </rPr>
      <t xml:space="preserve"> per annum. Therefore, the reference data used to characterise the techno-economics of BECCS processes below should be taken as an indicative estimate. The majority of the technical plant data is sourced from the (World Energy Outlook, 2016) with the remaining dataset approximated from (Fajardy et. al, 2017). The technical data is representative of a plant size of 500 MW assuming a direct-fired biomass power plant. The cost breakdown data for the overall investment capital is sourced from JEDI NREL. </t>
    </r>
    <r>
      <rPr>
        <sz val="10"/>
        <rFont val="Arial"/>
        <family val="2"/>
      </rPr>
      <t>There are a series of variants for bioenergy with CCS, each of which has their own technical datasets and economic performance coefficients, and they should be investigated in more detail if they are considered highly relevant especially based on societal acceptance in some member states in the EU. In such cases, these variants will be added to the base data in subsequent updates of the database following consultations with stakeholders and project partners.</t>
    </r>
  </si>
  <si>
    <t>Wheat straw</t>
  </si>
  <si>
    <r>
      <t>It is important to note that whilst data on land use, water use, etc., are especially relevant for BECCS processes, this data is primarily a function of the type of feedstocks used in the plant. This data, along with the biogeophysical constraints, forms part of Deliverable 4.2. The key technical parameters in BECCS processes are the energy efficiencies of the system, CO</t>
    </r>
    <r>
      <rPr>
        <vertAlign val="subscript"/>
        <sz val="10"/>
        <rFont val="Arial"/>
        <family val="2"/>
      </rPr>
      <t>2</t>
    </r>
    <r>
      <rPr>
        <sz val="10"/>
        <rFont val="Arial"/>
        <family val="2"/>
      </rPr>
      <t xml:space="preserve"> capture rates, build rates, etc.</t>
    </r>
  </si>
  <si>
    <r>
      <t>Afforestation is the most well-understood NET and often widely discussed by a range of stakeholders from academia, governments, industry, NGO community, etc. The IPCC defines afforestation as the "direct human-induced conversion of non-forested land to forested land through planting, seeding and/ or the human-induced promotion of natural seed sources." In particular, afforestation is the practice of developing forests in areas which were not deforested within the past 50 years and reforestation is the practice of replanting recently deforested forests. Although there are no perceived technical barriers to large-scale deployment, there are concerns around the impermanent nature of CO</t>
    </r>
    <r>
      <rPr>
        <vertAlign val="subscript"/>
        <sz val="10"/>
        <rFont val="Arial"/>
        <family val="2"/>
      </rPr>
      <t>2</t>
    </r>
    <r>
      <rPr>
        <sz val="10"/>
        <rFont val="Arial"/>
        <family val="2"/>
      </rPr>
      <t xml:space="preserve"> storage via afforestation as the storage timeframe can vary between decades and centuries. Nevertheless, afforestation can be used to remove a significant quantity of CO</t>
    </r>
    <r>
      <rPr>
        <vertAlign val="subscript"/>
        <sz val="10"/>
        <rFont val="Arial"/>
        <family val="2"/>
      </rPr>
      <t>2</t>
    </r>
    <r>
      <rPr>
        <sz val="10"/>
        <rFont val="Arial"/>
        <family val="2"/>
      </rPr>
      <t xml:space="preserve"> at a cost of $10 - 50/ tonne CO</t>
    </r>
    <r>
      <rPr>
        <vertAlign val="subscript"/>
        <sz val="10"/>
        <rFont val="Arial"/>
        <family val="2"/>
      </rPr>
      <t>2</t>
    </r>
    <r>
      <rPr>
        <sz val="10"/>
        <rFont val="Arial"/>
        <family val="2"/>
      </rPr>
      <t xml:space="preserve"> removed. Afforestation is usually modelled as a sequential interaction between a series of unit operations, each of which has their own set of technical parameters. These unit operations are mathematically represented using equation-oriented models and used to estimate the total biomass stock, biogenic carbon sequestration potential, risk from fires, impact of forestry operations, and forestry management. A detailed representation of all modelling parameters associated with each sub-model is beyond the scope of this deliverable and will form part of the user and technical documentation for the modelling tool, but overarching estimates are provided for the key technical parameters.</t>
    </r>
  </si>
  <si>
    <t>This data (primarily on fertilisers) will likely undergo adaptation and may be replaced as the models are developed. The specific needs for a given forest also depends on the type of forest and must be estimated in models on a regional basis.</t>
  </si>
  <si>
    <r>
      <t>Enhanced weathering technologies are actively undergoing investigation for their long-term CO</t>
    </r>
    <r>
      <rPr>
        <vertAlign val="subscript"/>
        <sz val="10"/>
        <rFont val="Arial"/>
        <family val="2"/>
      </rPr>
      <t>2</t>
    </r>
    <r>
      <rPr>
        <sz val="10"/>
        <rFont val="Arial"/>
        <family val="2"/>
      </rPr>
      <t xml:space="preserve"> removal potential from the atmosphere. In practice, the technology operates by the dissolution of silicate materials on the land surface. Studies have reported a vast theoretical potential for scalable carbon removal through this technology although its actual deployment potential is principally limited by the availability of suitable rock in a region. The majority of estimated potential is assumed to lie in basic and ultrabasic rock formations but crucially determined by the grain sizes and the weathering rates (Renforth, 2012), (Strefler et al., 2018). More research needs to focus on the life-cycle impacts of the all the process involved to provide a comprehensive understanding of the overall deployment potential of this technology towards climate change mitigation. Rapid deployment of this technology is assumed to be possible due to the maturity of existing supply chains that are currently used to crush limestone and spread them to reverse soil acidifcation (Kantola et al., 2017), (Beerling et al., 2018). High-level cost-estimates are presented in this work based on (Renforth et al., 2012), but regional differences are noted across countries in the world depending on labour, diesel and electricity costs (Beerling et al., 2020). More granular datasets will be developed to reflect the cost of fuel and labour, along with water requirements for countries in Europe in an updated version of this deliverable. </t>
    </r>
  </si>
  <si>
    <t>Call identifier: H2020-LC-CLA-02-2019 - Negative emissions and land-use based mitigation assessment</t>
  </si>
  <si>
    <t>VTT</t>
  </si>
  <si>
    <t>PIK</t>
  </si>
  <si>
    <t>ICL</t>
  </si>
  <si>
    <t>UCAM</t>
  </si>
  <si>
    <t>Relevant project partners</t>
  </si>
  <si>
    <t>ETH</t>
  </si>
  <si>
    <t>Potsdam Institute for Climate Impact Research, Germany</t>
  </si>
  <si>
    <t>Imperial College of Science Technology and Medicine, United Kingdom</t>
  </si>
  <si>
    <t>University of Cambridge, United Kingdom</t>
  </si>
  <si>
    <t>Eidgenössische Technische Hochschule Zürich, Switzerland</t>
  </si>
  <si>
    <t>Nixon Sunny (ICL), Solene Chiquier (ICL), Piera Patrizio (ICL), Niall Mac Dowell (ICL)</t>
  </si>
  <si>
    <t>Selene Cobo (ETH), Constanze Werner (PIK), Lucrezia Nava (UCAM), Kati Koponen (VTT), Lassi Similä (VTT), Jere Elfving (VTT), Tiina Koljonen (VTT)</t>
  </si>
  <si>
    <t>VTT Technical Research Centre of Finland Ltd, Finland</t>
  </si>
  <si>
    <t>D4.1</t>
  </si>
  <si>
    <t>Work Package</t>
  </si>
  <si>
    <t>Task</t>
  </si>
  <si>
    <t>WP4: Costs and risks assessment</t>
  </si>
  <si>
    <t>T4.1 Develop NETs database</t>
  </si>
  <si>
    <t>30.09.2020</t>
  </si>
  <si>
    <t>28.02.2021</t>
  </si>
  <si>
    <t>Horizon 2020, Grant Agreement no. 869192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</si>
</sst>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dd\-mmm\-yy;@"/>
    <numFmt numFmtId="165" formatCode="0.000000"/>
    <numFmt numFmtId="166" formatCode="&quot;$&quot;#,##0"/>
  </numFmts>
  <fonts count="47">
    <font>
      <sz val="11"/>
      <color theme="1"/>
      <name val="Calibri"/>
      <family val="2"/>
      <scheme val="minor"/>
    </font>
    <font>
      <sz val="8"/>
      <name val="Arial"/>
      <family val="2"/>
    </font>
    <font>
      <b/>
      <sz val="8"/>
      <name val="Arial"/>
      <family val="2"/>
    </font>
    <font>
      <sz val="10"/>
      <name val="Arial"/>
      <family val="2"/>
    </font>
    <font>
      <b/>
      <sz val="12"/>
      <color theme="7" tint="-0.249977111117893"/>
      <name val="Arial"/>
      <family val="2"/>
    </font>
    <font>
      <b/>
      <sz val="8"/>
      <color indexed="23"/>
      <name val="Arial"/>
      <family val="2"/>
    </font>
    <font>
      <b/>
      <sz val="8"/>
      <color indexed="54"/>
      <name val="Arial"/>
      <family val="2"/>
    </font>
    <font>
      <sz val="12"/>
      <name val="Arial"/>
      <family val="2"/>
    </font>
    <font>
      <b/>
      <sz val="10"/>
      <name val="Arial"/>
      <family val="2"/>
    </font>
    <font>
      <b/>
      <sz val="14"/>
      <color theme="4"/>
      <name val="Arial"/>
      <family val="2"/>
    </font>
    <font>
      <b/>
      <sz val="8"/>
      <color theme="4"/>
      <name val="Arial"/>
      <family val="2"/>
    </font>
    <font>
      <b/>
      <sz val="10"/>
      <color theme="4"/>
      <name val="Arial"/>
      <family val="2"/>
    </font>
    <font>
      <vertAlign val="subscript"/>
      <sz val="10"/>
      <name val="Arial"/>
      <family val="2"/>
    </font>
    <font>
      <sz val="8"/>
      <color indexed="19"/>
      <name val="Arial"/>
      <family val="2"/>
    </font>
    <font>
      <sz val="11"/>
      <color theme="1"/>
      <name val="Calibri"/>
      <family val="2"/>
      <scheme val="minor"/>
    </font>
    <font>
      <sz val="10"/>
      <name val="Courier"/>
    </font>
    <font>
      <sz val="10"/>
      <color theme="1"/>
      <name val="Arial"/>
      <family val="2"/>
    </font>
    <font>
      <sz val="11"/>
      <color theme="1"/>
      <name val="Arial"/>
      <family val="2"/>
    </font>
    <font>
      <sz val="10"/>
      <color rgb="FF222222"/>
      <name val="Arial"/>
      <family val="2"/>
    </font>
    <font>
      <b/>
      <vertAlign val="subscript"/>
      <sz val="10"/>
      <name val="Arial"/>
      <family val="2"/>
    </font>
    <font>
      <b/>
      <sz val="10"/>
      <color theme="1"/>
      <name val="Arial"/>
      <family val="2"/>
    </font>
    <font>
      <b/>
      <sz val="11"/>
      <color theme="1"/>
      <name val="Calibri"/>
      <family val="2"/>
      <scheme val="minor"/>
    </font>
    <font>
      <vertAlign val="superscript"/>
      <sz val="10"/>
      <name val="Arial"/>
      <family val="2"/>
    </font>
    <font>
      <vertAlign val="subscript"/>
      <sz val="10"/>
      <color theme="1"/>
      <name val="Arial"/>
      <family val="2"/>
    </font>
    <font>
      <sz val="8"/>
      <name val="Calibri"/>
      <family val="2"/>
      <scheme val="minor"/>
    </font>
    <font>
      <sz val="10"/>
      <color theme="1"/>
      <name val="Arial"/>
    </font>
    <font>
      <sz val="10"/>
      <name val="Arial"/>
    </font>
    <font>
      <sz val="11"/>
      <name val="Calibri"/>
      <family val="2"/>
    </font>
    <font>
      <sz val="11"/>
      <color rgb="FF000000"/>
      <name val="Calibri"/>
      <family val="2"/>
    </font>
    <font>
      <sz val="11"/>
      <color rgb="FF3F3F76"/>
      <name val="Calibri"/>
      <scheme val="minor"/>
    </font>
    <font>
      <sz val="11"/>
      <color rgb="FF444444"/>
      <name val="Calibri"/>
      <family val="2"/>
      <charset val="1"/>
    </font>
    <font>
      <sz val="11"/>
      <color theme="1"/>
      <name val="Calibri"/>
    </font>
    <font>
      <u/>
      <sz val="11"/>
      <color theme="10"/>
      <name val="Calibri"/>
      <family val="2"/>
      <scheme val="minor"/>
    </font>
    <font>
      <b/>
      <sz val="11"/>
      <color rgb="FF2E2E2E"/>
      <name val="NexusSerif"/>
      <charset val="1"/>
    </font>
    <font>
      <b/>
      <sz val="11"/>
      <color rgb="FF2E2E2E"/>
      <name val="Calibri"/>
    </font>
    <font>
      <sz val="11"/>
      <color rgb="FF2E2E2E"/>
      <name val="Calibri"/>
    </font>
    <font>
      <vertAlign val="superscript"/>
      <sz val="10"/>
      <color theme="1"/>
      <name val="Arial"/>
      <family val="2"/>
    </font>
    <font>
      <sz val="10"/>
      <color rgb="FF444444"/>
      <name val="Arial"/>
      <family val="2"/>
    </font>
    <font>
      <u/>
      <sz val="10"/>
      <color theme="10"/>
      <name val="Arial"/>
      <family val="2"/>
    </font>
    <font>
      <sz val="10"/>
      <color rgb="FF000000"/>
      <name val="Arial"/>
      <family val="2"/>
    </font>
    <font>
      <b/>
      <sz val="10"/>
      <color rgb="FF000000"/>
      <name val="Arial"/>
      <family val="2"/>
    </font>
    <font>
      <b/>
      <sz val="10"/>
      <color rgb="FF2E2E2E"/>
      <name val="Arial"/>
      <family val="2"/>
    </font>
    <font>
      <sz val="10"/>
      <color rgb="FF2E2E2E"/>
      <name val="Arial"/>
      <family val="2"/>
    </font>
    <font>
      <vertAlign val="subscript"/>
      <sz val="10"/>
      <color rgb="FF000000"/>
      <name val="Arial"/>
      <family val="2"/>
    </font>
    <font>
      <b/>
      <vertAlign val="superscript"/>
      <sz val="10"/>
      <color theme="1"/>
      <name val="Arial"/>
      <family val="2"/>
    </font>
    <font>
      <b/>
      <vertAlign val="subscript"/>
      <sz val="10"/>
      <color theme="1"/>
      <name val="Arial"/>
      <family val="2"/>
    </font>
    <font>
      <i/>
      <sz val="10"/>
      <color rgb="FF22222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FFCC"/>
      </patternFill>
    </fill>
    <fill>
      <patternFill patternType="solid">
        <fgColor rgb="FFEDEDED"/>
        <bgColor indexed="64"/>
      </patternFill>
    </fill>
    <fill>
      <patternFill patternType="solid">
        <fgColor theme="7"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diagonal/>
    </border>
    <border>
      <left/>
      <right/>
      <top style="thin">
        <color rgb="FF000000"/>
      </top>
      <bottom style="thin">
        <color rgb="FF000000"/>
      </bottom>
      <diagonal/>
    </border>
    <border>
      <left/>
      <right style="thin">
        <color rgb="FF000000"/>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top style="thin">
        <color rgb="FF000000"/>
      </top>
      <bottom style="thin">
        <color rgb="FF000000"/>
      </bottom>
      <diagonal/>
    </border>
    <border>
      <left/>
      <right style="thin">
        <color rgb="FFB2B2B2"/>
      </right>
      <top style="thin">
        <color rgb="FF000000"/>
      </top>
      <bottom style="thin">
        <color rgb="FF000000"/>
      </bottom>
      <diagonal/>
    </border>
    <border>
      <left style="thin">
        <color rgb="FFB2B2B2"/>
      </left>
      <right style="thin">
        <color rgb="FF000000"/>
      </right>
      <top style="thin">
        <color rgb="FFB2B2B2"/>
      </top>
      <bottom/>
      <diagonal/>
    </border>
    <border>
      <left style="thin">
        <color rgb="FFB2B2B2"/>
      </left>
      <right style="thin">
        <color rgb="FF000000"/>
      </right>
      <top/>
      <bottom/>
      <diagonal/>
    </border>
    <border>
      <left style="thin">
        <color rgb="FFB2B2B2"/>
      </left>
      <right style="thin">
        <color rgb="FF000000"/>
      </right>
      <top/>
      <bottom style="thin">
        <color rgb="FFB2B2B2"/>
      </bottom>
      <diagonal/>
    </border>
    <border>
      <left style="thin">
        <color indexed="64"/>
      </left>
      <right/>
      <top/>
      <bottom style="thin">
        <color rgb="FF000000"/>
      </bottom>
      <diagonal/>
    </border>
    <border>
      <left/>
      <right/>
      <top style="thin">
        <color rgb="FFEBEBEB"/>
      </top>
      <bottom/>
      <diagonal/>
    </border>
    <border>
      <left/>
      <right/>
      <top/>
      <bottom style="thin">
        <color rgb="FFEBEBEB"/>
      </bottom>
      <diagonal/>
    </border>
    <border>
      <left/>
      <right/>
      <top style="thin">
        <color rgb="FFEBEBEB"/>
      </top>
      <bottom style="thin">
        <color rgb="FFEBEBEB"/>
      </bottom>
      <diagonal/>
    </border>
  </borders>
  <cellStyleXfs count="20">
    <xf numFmtId="0" fontId="0" fillId="0" borderId="0"/>
    <xf numFmtId="0" fontId="1" fillId="0" borderId="0" applyFill="0" applyBorder="0" applyAlignment="0" applyProtection="0"/>
    <xf numFmtId="0" fontId="3" fillId="0" borderId="0"/>
    <xf numFmtId="0" fontId="3"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5" fillId="0" borderId="0"/>
    <xf numFmtId="43" fontId="3" fillId="0" borderId="0" applyFont="0" applyFill="0" applyBorder="0" applyAlignment="0" applyProtection="0"/>
    <xf numFmtId="0" fontId="3" fillId="0" borderId="0" applyNumberForma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165" fontId="3" fillId="0" borderId="0">
      <alignment horizontal="left" wrapText="1"/>
    </xf>
    <xf numFmtId="9" fontId="3" fillId="0" borderId="0" applyFont="0" applyFill="0" applyBorder="0" applyAlignment="0" applyProtection="0"/>
    <xf numFmtId="0" fontId="14" fillId="5" borderId="30" applyNumberFormat="0" applyFont="0" applyAlignment="0" applyProtection="0"/>
    <xf numFmtId="0" fontId="32" fillId="0" borderId="0" applyNumberFormat="0" applyFill="0" applyBorder="0" applyAlignment="0" applyProtection="0"/>
  </cellStyleXfs>
  <cellXfs count="476">
    <xf numFmtId="0" fontId="0" fillId="0" borderId="0" xfId="0"/>
    <xf numFmtId="0" fontId="3" fillId="0" borderId="0" xfId="2"/>
    <xf numFmtId="0" fontId="4" fillId="0" borderId="0" xfId="1" applyFont="1" applyFill="1" applyBorder="1" applyAlignment="1"/>
    <xf numFmtId="0" fontId="2" fillId="0" borderId="0" xfId="1" applyFont="1" applyFill="1" applyBorder="1" applyAlignment="1">
      <alignment horizontal="center"/>
    </xf>
    <xf numFmtId="0" fontId="5" fillId="0" borderId="0" xfId="1" applyFont="1" applyFill="1" applyBorder="1" applyAlignment="1">
      <alignment horizontal="center" vertical="center"/>
    </xf>
    <xf numFmtId="0" fontId="6" fillId="0" borderId="0" xfId="1" applyFont="1" applyFill="1" applyBorder="1" applyAlignment="1"/>
    <xf numFmtId="0" fontId="1" fillId="0" borderId="0" xfId="1" applyFill="1"/>
    <xf numFmtId="0" fontId="1" fillId="0" borderId="0" xfId="1" applyFill="1" applyBorder="1"/>
    <xf numFmtId="0" fontId="1" fillId="0" borderId="0" xfId="1" applyFill="1" applyBorder="1" applyAlignment="1">
      <alignment vertical="top" wrapText="1" readingOrder="1"/>
    </xf>
    <xf numFmtId="0" fontId="1" fillId="0" borderId="0" xfId="1" applyFill="1" applyBorder="1" applyAlignment="1">
      <alignment vertical="center" wrapText="1"/>
    </xf>
    <xf numFmtId="0" fontId="9" fillId="0" borderId="0" xfId="1" applyFont="1" applyFill="1" applyBorder="1" applyAlignment="1"/>
    <xf numFmtId="0" fontId="10" fillId="0" borderId="0" xfId="1" applyFont="1" applyFill="1" applyBorder="1" applyAlignment="1"/>
    <xf numFmtId="0" fontId="3" fillId="0" borderId="0" xfId="1" applyFont="1" applyFill="1" applyBorder="1" applyAlignment="1">
      <alignment readingOrder="1"/>
    </xf>
    <xf numFmtId="0" fontId="2" fillId="0" borderId="5" xfId="1" applyFont="1" applyFill="1" applyBorder="1" applyAlignment="1">
      <alignment horizontal="center"/>
    </xf>
    <xf numFmtId="0" fontId="1" fillId="0" borderId="0" xfId="1" applyFill="1" applyBorder="1" applyAlignment="1">
      <alignment vertical="top" wrapText="1"/>
    </xf>
    <xf numFmtId="0" fontId="0" fillId="0" borderId="0" xfId="0" applyBorder="1"/>
    <xf numFmtId="0" fontId="3" fillId="0" borderId="0" xfId="2" applyBorder="1"/>
    <xf numFmtId="0" fontId="7" fillId="0" borderId="0" xfId="1" applyFont="1" applyFill="1" applyBorder="1"/>
    <xf numFmtId="0" fontId="1" fillId="0" borderId="0" xfId="1" applyFont="1" applyFill="1" applyBorder="1" applyAlignment="1">
      <alignment horizontal="center"/>
    </xf>
    <xf numFmtId="0" fontId="7" fillId="0" borderId="0" xfId="1" applyFont="1" applyFill="1" applyBorder="1" applyAlignment="1">
      <alignment readingOrder="1"/>
    </xf>
    <xf numFmtId="0" fontId="11" fillId="0" borderId="0" xfId="1" applyFont="1" applyFill="1" applyBorder="1" applyAlignment="1"/>
    <xf numFmtId="0" fontId="11" fillId="0" borderId="0" xfId="1" applyFont="1" applyFill="1" applyBorder="1" applyAlignment="1">
      <alignment horizontal="center"/>
    </xf>
    <xf numFmtId="0" fontId="1" fillId="0" borderId="5" xfId="1" applyFont="1" applyFill="1" applyBorder="1" applyAlignment="1">
      <alignment horizontal="center"/>
    </xf>
    <xf numFmtId="0" fontId="13" fillId="0" borderId="0" xfId="1" applyFont="1" applyFill="1" applyBorder="1" applyAlignment="1">
      <alignment horizontal="center"/>
    </xf>
    <xf numFmtId="0" fontId="0" fillId="0" borderId="0" xfId="0"/>
    <xf numFmtId="0" fontId="8" fillId="0" borderId="0" xfId="1" applyFont="1" applyFill="1" applyBorder="1" applyAlignment="1">
      <alignment vertical="top" wrapText="1" readingOrder="1"/>
    </xf>
    <xf numFmtId="0" fontId="0" fillId="0" borderId="5" xfId="0" applyBorder="1"/>
    <xf numFmtId="0" fontId="0" fillId="0" borderId="7" xfId="0" applyBorder="1"/>
    <xf numFmtId="0" fontId="0" fillId="0" borderId="8" xfId="0" applyBorder="1"/>
    <xf numFmtId="0" fontId="3" fillId="0" borderId="7" xfId="1" applyFont="1" applyFill="1" applyBorder="1" applyAlignment="1">
      <alignment vertical="top" readingOrder="1"/>
    </xf>
    <xf numFmtId="0" fontId="16" fillId="0" borderId="7" xfId="0" applyFont="1" applyBorder="1"/>
    <xf numFmtId="49" fontId="16" fillId="0" borderId="0" xfId="0" applyNumberFormat="1" applyFont="1" applyBorder="1"/>
    <xf numFmtId="0" fontId="16" fillId="0" borderId="0" xfId="0" applyFont="1" applyBorder="1"/>
    <xf numFmtId="49" fontId="3" fillId="0" borderId="0" xfId="1" applyNumberFormat="1" applyFont="1" applyFill="1" applyBorder="1" applyAlignment="1">
      <alignment vertical="top" readingOrder="1"/>
    </xf>
    <xf numFmtId="49" fontId="16" fillId="0" borderId="0" xfId="0" applyNumberFormat="1" applyFont="1" applyBorder="1" applyAlignment="1"/>
    <xf numFmtId="0" fontId="8" fillId="0" borderId="0" xfId="1" applyFont="1" applyFill="1" applyBorder="1" applyAlignment="1">
      <alignment vertical="top" readingOrder="1"/>
    </xf>
    <xf numFmtId="49" fontId="3" fillId="0" borderId="8" xfId="1" applyNumberFormat="1" applyFont="1" applyFill="1" applyBorder="1" applyAlignment="1">
      <alignment vertical="top" wrapText="1" readingOrder="1"/>
    </xf>
    <xf numFmtId="49" fontId="16" fillId="0" borderId="8" xfId="0" applyNumberFormat="1" applyFont="1" applyBorder="1"/>
    <xf numFmtId="49" fontId="16" fillId="0" borderId="11" xfId="0" applyNumberFormat="1" applyFont="1" applyBorder="1"/>
    <xf numFmtId="49" fontId="16" fillId="0" borderId="8" xfId="0" applyNumberFormat="1" applyFont="1" applyBorder="1" applyAlignment="1">
      <alignment horizontal="left"/>
    </xf>
    <xf numFmtId="0" fontId="20" fillId="0" borderId="7" xfId="0" applyFont="1" applyBorder="1"/>
    <xf numFmtId="49" fontId="20" fillId="0" borderId="8" xfId="0" applyNumberFormat="1" applyFont="1" applyBorder="1" applyAlignment="1">
      <alignment horizontal="left"/>
    </xf>
    <xf numFmtId="0" fontId="20" fillId="0" borderId="7" xfId="0" applyFont="1" applyFill="1" applyBorder="1"/>
    <xf numFmtId="49" fontId="20" fillId="0" borderId="8" xfId="0" applyNumberFormat="1" applyFont="1" applyBorder="1"/>
    <xf numFmtId="0" fontId="20" fillId="0" borderId="9" xfId="0" applyFont="1" applyFill="1" applyBorder="1"/>
    <xf numFmtId="49" fontId="20" fillId="0" borderId="11" xfId="0" applyNumberFormat="1" applyFont="1" applyBorder="1"/>
    <xf numFmtId="0" fontId="16" fillId="0" borderId="0" xfId="0" applyFont="1" applyFill="1" applyBorder="1"/>
    <xf numFmtId="0" fontId="17" fillId="0" borderId="9" xfId="0" applyFont="1" applyBorder="1"/>
    <xf numFmtId="0" fontId="8" fillId="0" borderId="1" xfId="1" applyFont="1" applyFill="1" applyBorder="1" applyAlignment="1">
      <alignment vertical="top" readingOrder="1"/>
    </xf>
    <xf numFmtId="0" fontId="8" fillId="0" borderId="2" xfId="1" applyFont="1" applyFill="1" applyBorder="1" applyAlignment="1">
      <alignment vertical="top" readingOrder="1"/>
    </xf>
    <xf numFmtId="49" fontId="16" fillId="0" borderId="0" xfId="0" applyNumberFormat="1" applyFont="1" applyBorder="1" applyAlignment="1">
      <alignment horizontal="left"/>
    </xf>
    <xf numFmtId="49" fontId="3" fillId="0" borderId="11" xfId="1" applyNumberFormat="1" applyFont="1" applyFill="1" applyBorder="1" applyAlignment="1">
      <alignment horizontal="left" vertical="center" wrapText="1" readingOrder="1"/>
    </xf>
    <xf numFmtId="0" fontId="16" fillId="0" borderId="7" xfId="0" applyFont="1" applyBorder="1" applyAlignment="1"/>
    <xf numFmtId="49" fontId="3" fillId="0" borderId="8" xfId="1" applyNumberFormat="1" applyFont="1" applyFill="1" applyBorder="1" applyAlignment="1">
      <alignment vertical="center" wrapText="1" readingOrder="1"/>
    </xf>
    <xf numFmtId="49" fontId="16" fillId="0" borderId="8" xfId="0" applyNumberFormat="1" applyFont="1" applyBorder="1" applyAlignment="1"/>
    <xf numFmtId="49" fontId="3" fillId="0" borderId="8" xfId="1" applyNumberFormat="1" applyFont="1" applyFill="1" applyBorder="1" applyAlignment="1">
      <alignment horizontal="left" vertical="top" wrapText="1" readingOrder="1"/>
    </xf>
    <xf numFmtId="0" fontId="16" fillId="0" borderId="0" xfId="0" applyNumberFormat="1" applyFont="1" applyBorder="1" applyAlignment="1"/>
    <xf numFmtId="49" fontId="3" fillId="0" borderId="0" xfId="1" applyNumberFormat="1" applyFont="1" applyFill="1" applyBorder="1" applyAlignment="1">
      <alignment vertical="top" wrapText="1" readingOrder="1"/>
    </xf>
    <xf numFmtId="49" fontId="3" fillId="0" borderId="11" xfId="1" applyNumberFormat="1" applyFont="1" applyFill="1" applyBorder="1" applyAlignment="1">
      <alignment vertical="top" wrapText="1" readingOrder="1"/>
    </xf>
    <xf numFmtId="0" fontId="0" fillId="0" borderId="11" xfId="0" applyBorder="1"/>
    <xf numFmtId="0" fontId="0" fillId="0" borderId="10" xfId="0" applyBorder="1"/>
    <xf numFmtId="0" fontId="0" fillId="0" borderId="9" xfId="0" applyBorder="1"/>
    <xf numFmtId="0" fontId="0" fillId="0" borderId="0" xfId="0" applyFill="1" applyBorder="1"/>
    <xf numFmtId="0" fontId="0" fillId="0" borderId="8" xfId="0" applyFill="1" applyBorder="1"/>
    <xf numFmtId="0" fontId="21" fillId="0" borderId="0" xfId="0" applyFont="1" applyFill="1" applyBorder="1" applyAlignment="1"/>
    <xf numFmtId="49" fontId="0" fillId="0" borderId="0" xfId="0" applyNumberFormat="1" applyFill="1" applyBorder="1" applyAlignment="1">
      <alignment horizontal="left" vertical="center"/>
    </xf>
    <xf numFmtId="49" fontId="0" fillId="0" borderId="0" xfId="0" applyNumberFormat="1" applyFill="1" applyBorder="1" applyAlignment="1">
      <alignment horizontal="left"/>
    </xf>
    <xf numFmtId="166" fontId="0" fillId="0" borderId="0" xfId="0" applyNumberFormat="1" applyFill="1" applyBorder="1"/>
    <xf numFmtId="0" fontId="8" fillId="0" borderId="3" xfId="1" applyFont="1" applyFill="1" applyBorder="1" applyAlignment="1">
      <alignment vertical="top" readingOrder="1"/>
    </xf>
    <xf numFmtId="11" fontId="16" fillId="0" borderId="5" xfId="0" applyNumberFormat="1" applyFont="1" applyBorder="1"/>
    <xf numFmtId="0" fontId="16" fillId="0" borderId="5" xfId="0" applyFont="1" applyBorder="1"/>
    <xf numFmtId="2" fontId="16" fillId="0" borderId="5" xfId="0" applyNumberFormat="1" applyFont="1" applyBorder="1"/>
    <xf numFmtId="1" fontId="16" fillId="0" borderId="5" xfId="0" applyNumberFormat="1" applyFont="1" applyBorder="1"/>
    <xf numFmtId="11" fontId="16" fillId="0" borderId="0" xfId="0" applyNumberFormat="1" applyFont="1" applyBorder="1"/>
    <xf numFmtId="2" fontId="16" fillId="0" borderId="0" xfId="0" applyNumberFormat="1" applyFont="1" applyBorder="1"/>
    <xf numFmtId="1" fontId="16" fillId="0" borderId="0" xfId="0" applyNumberFormat="1" applyFont="1" applyBorder="1"/>
    <xf numFmtId="11" fontId="16" fillId="0" borderId="10" xfId="0" applyNumberFormat="1" applyFont="1" applyBorder="1"/>
    <xf numFmtId="2" fontId="16" fillId="0" borderId="10" xfId="0" applyNumberFormat="1" applyFont="1" applyBorder="1"/>
    <xf numFmtId="1" fontId="16" fillId="0" borderId="10" xfId="0" applyNumberFormat="1" applyFont="1" applyBorder="1"/>
    <xf numFmtId="1" fontId="16" fillId="0" borderId="6" xfId="0" applyNumberFormat="1" applyFont="1" applyBorder="1"/>
    <xf numFmtId="1" fontId="16" fillId="0" borderId="8" xfId="0" applyNumberFormat="1" applyFont="1" applyBorder="1"/>
    <xf numFmtId="1" fontId="16" fillId="0" borderId="11" xfId="0" applyNumberFormat="1" applyFont="1" applyBorder="1"/>
    <xf numFmtId="1" fontId="3" fillId="0" borderId="7" xfId="0" applyNumberFormat="1" applyFont="1" applyFill="1" applyBorder="1" applyAlignment="1">
      <alignment horizontal="left"/>
    </xf>
    <xf numFmtId="1" fontId="3" fillId="0" borderId="7" xfId="0" applyNumberFormat="1" applyFont="1" applyFill="1" applyBorder="1"/>
    <xf numFmtId="166" fontId="16" fillId="0" borderId="8" xfId="0" applyNumberFormat="1" applyFont="1" applyFill="1" applyBorder="1"/>
    <xf numFmtId="166" fontId="16" fillId="0" borderId="8" xfId="0" applyNumberFormat="1" applyFont="1" applyBorder="1"/>
    <xf numFmtId="0" fontId="16" fillId="0" borderId="8" xfId="0" applyNumberFormat="1" applyFont="1" applyFill="1" applyBorder="1"/>
    <xf numFmtId="0" fontId="16" fillId="0" borderId="8" xfId="0" applyNumberFormat="1" applyFont="1" applyBorder="1"/>
    <xf numFmtId="0" fontId="17" fillId="0" borderId="7" xfId="0" applyFont="1" applyFill="1" applyBorder="1"/>
    <xf numFmtId="0" fontId="16" fillId="0" borderId="8" xfId="0" applyFont="1" applyFill="1" applyBorder="1"/>
    <xf numFmtId="0" fontId="16" fillId="0" borderId="7" xfId="0" applyFont="1" applyFill="1" applyBorder="1" applyAlignment="1"/>
    <xf numFmtId="0" fontId="16" fillId="0" borderId="8" xfId="0" applyFont="1" applyFill="1" applyBorder="1" applyAlignment="1"/>
    <xf numFmtId="0" fontId="17" fillId="0" borderId="9" xfId="0" applyFont="1" applyFill="1" applyBorder="1"/>
    <xf numFmtId="49" fontId="16" fillId="0" borderId="11" xfId="0" applyNumberFormat="1" applyFont="1" applyFill="1" applyBorder="1"/>
    <xf numFmtId="0" fontId="16" fillId="0" borderId="7" xfId="0" applyFont="1" applyFill="1" applyBorder="1"/>
    <xf numFmtId="0" fontId="16" fillId="0" borderId="9" xfId="0" applyFont="1" applyFill="1" applyBorder="1"/>
    <xf numFmtId="0" fontId="0" fillId="0" borderId="7" xfId="0" applyFill="1" applyBorder="1"/>
    <xf numFmtId="0" fontId="16" fillId="0" borderId="0" xfId="0" applyFont="1" applyBorder="1" applyAlignment="1">
      <alignment vertical="top" wrapText="1"/>
    </xf>
    <xf numFmtId="0" fontId="16" fillId="0" borderId="0" xfId="0" applyFont="1" applyBorder="1" applyAlignment="1">
      <alignment wrapText="1"/>
    </xf>
    <xf numFmtId="0" fontId="18" fillId="0" borderId="0" xfId="0" applyFont="1" applyFill="1" applyBorder="1" applyAlignment="1">
      <alignment wrapText="1"/>
    </xf>
    <xf numFmtId="0" fontId="28" fillId="0" borderId="0" xfId="0" applyFont="1" applyFill="1" applyBorder="1" applyAlignment="1">
      <alignment wrapText="1"/>
    </xf>
    <xf numFmtId="0" fontId="27" fillId="0" borderId="0" xfId="0" applyFont="1" applyFill="1" applyBorder="1" applyAlignment="1">
      <alignment wrapText="1"/>
    </xf>
    <xf numFmtId="0" fontId="0" fillId="0" borderId="0" xfId="0" applyAlignment="1"/>
    <xf numFmtId="0" fontId="0" fillId="0" borderId="0" xfId="0" applyFill="1" applyBorder="1" applyAlignment="1"/>
    <xf numFmtId="0" fontId="8" fillId="3" borderId="1" xfId="1" applyFont="1" applyFill="1" applyBorder="1" applyAlignment="1">
      <alignment vertical="top" wrapText="1" readingOrder="1"/>
    </xf>
    <xf numFmtId="0" fontId="8" fillId="3" borderId="3" xfId="1" applyFont="1" applyFill="1" applyBorder="1" applyAlignment="1">
      <alignment vertical="top" wrapText="1" readingOrder="1"/>
    </xf>
    <xf numFmtId="0" fontId="8" fillId="3" borderId="2" xfId="1" applyFont="1" applyFill="1" applyBorder="1" applyAlignment="1">
      <alignment vertical="top" wrapText="1" readingOrder="1"/>
    </xf>
    <xf numFmtId="0" fontId="8" fillId="0" borderId="3" xfId="1" applyFont="1" applyFill="1" applyBorder="1" applyAlignment="1">
      <alignment vertical="top" wrapText="1" readingOrder="1"/>
    </xf>
    <xf numFmtId="0" fontId="0" fillId="0" borderId="0" xfId="0" applyBorder="1" applyAlignment="1"/>
    <xf numFmtId="0" fontId="3" fillId="0" borderId="0" xfId="0" applyFont="1" applyFill="1" applyBorder="1" applyAlignment="1">
      <alignment wrapText="1"/>
    </xf>
    <xf numFmtId="0" fontId="3" fillId="0" borderId="13" xfId="0" applyFont="1" applyFill="1" applyBorder="1" applyAlignment="1">
      <alignment wrapText="1"/>
    </xf>
    <xf numFmtId="0" fontId="3" fillId="0" borderId="21" xfId="0" applyFont="1" applyFill="1" applyBorder="1" applyAlignment="1">
      <alignment wrapText="1"/>
    </xf>
    <xf numFmtId="0" fontId="3" fillId="0" borderId="15" xfId="0" applyFont="1" applyFill="1" applyBorder="1" applyAlignment="1">
      <alignment wrapText="1"/>
    </xf>
    <xf numFmtId="0" fontId="0" fillId="0" borderId="0" xfId="0" applyFill="1" applyAlignment="1"/>
    <xf numFmtId="0" fontId="25" fillId="0" borderId="8" xfId="0" applyNumberFormat="1" applyFont="1" applyFill="1" applyBorder="1"/>
    <xf numFmtId="49" fontId="25" fillId="0" borderId="8" xfId="0" applyNumberFormat="1" applyFont="1" applyFill="1" applyBorder="1" applyAlignment="1">
      <alignment horizontal="right"/>
    </xf>
    <xf numFmtId="1" fontId="3" fillId="0" borderId="14" xfId="0" applyNumberFormat="1" applyFont="1" applyFill="1" applyBorder="1"/>
    <xf numFmtId="49" fontId="25" fillId="0" borderId="13" xfId="0" applyNumberFormat="1" applyFont="1" applyBorder="1" applyAlignment="1">
      <alignment horizontal="right"/>
    </xf>
    <xf numFmtId="49" fontId="25" fillId="0" borderId="15" xfId="0" applyNumberFormat="1" applyFont="1" applyBorder="1" applyAlignment="1">
      <alignment horizontal="right"/>
    </xf>
    <xf numFmtId="0" fontId="16" fillId="0" borderId="0" xfId="0" applyFont="1" applyFill="1" applyBorder="1" applyAlignment="1"/>
    <xf numFmtId="0" fontId="29" fillId="0" borderId="30" xfId="18" applyFont="1" applyFill="1"/>
    <xf numFmtId="0" fontId="0" fillId="0" borderId="0" xfId="0" applyFill="1"/>
    <xf numFmtId="0" fontId="0" fillId="0" borderId="0" xfId="18" applyFont="1" applyFill="1" applyBorder="1" applyAlignment="1">
      <alignment wrapText="1"/>
    </xf>
    <xf numFmtId="0" fontId="29" fillId="0" borderId="0" xfId="18" applyFont="1" applyFill="1" applyBorder="1" applyAlignment="1">
      <alignment wrapText="1"/>
    </xf>
    <xf numFmtId="0" fontId="30" fillId="0" borderId="0" xfId="18" applyFont="1" applyFill="1" applyBorder="1" applyAlignment="1"/>
    <xf numFmtId="0" fontId="34" fillId="0" borderId="37" xfId="0" applyFont="1" applyFill="1" applyBorder="1" applyAlignment="1">
      <alignment wrapText="1"/>
    </xf>
    <xf numFmtId="0" fontId="35" fillId="0" borderId="0" xfId="0" applyFont="1" applyFill="1" applyBorder="1" applyAlignment="1">
      <alignment horizontal="right" wrapText="1"/>
    </xf>
    <xf numFmtId="0" fontId="31" fillId="0" borderId="38" xfId="0" applyFont="1" applyFill="1" applyBorder="1" applyAlignment="1">
      <alignment horizontal="right" wrapText="1"/>
    </xf>
    <xf numFmtId="0" fontId="33" fillId="0" borderId="39" xfId="0" applyFont="1" applyBorder="1" applyAlignment="1">
      <alignment wrapText="1"/>
    </xf>
    <xf numFmtId="0" fontId="33" fillId="0" borderId="0" xfId="0" applyFont="1" applyFill="1" applyBorder="1" applyAlignment="1">
      <alignment wrapText="1"/>
    </xf>
    <xf numFmtId="0" fontId="33" fillId="0" borderId="0" xfId="0" applyFont="1" applyFill="1" applyBorder="1" applyAlignment="1"/>
    <xf numFmtId="0" fontId="3" fillId="0" borderId="4" xfId="1" applyFont="1" applyFill="1" applyBorder="1" applyAlignment="1">
      <alignment vertical="top" wrapText="1" readingOrder="1"/>
    </xf>
    <xf numFmtId="0" fontId="3" fillId="0" borderId="5" xfId="1" applyFont="1" applyFill="1" applyBorder="1" applyAlignment="1">
      <alignment vertical="top" wrapText="1" readingOrder="1"/>
    </xf>
    <xf numFmtId="0" fontId="3" fillId="0" borderId="6" xfId="1" applyFont="1" applyFill="1" applyBorder="1" applyAlignment="1">
      <alignment vertical="top" wrapText="1" readingOrder="1"/>
    </xf>
    <xf numFmtId="0" fontId="3" fillId="0" borderId="7" xfId="1" applyFont="1" applyFill="1" applyBorder="1" applyAlignment="1">
      <alignment vertical="top" wrapText="1" readingOrder="1"/>
    </xf>
    <xf numFmtId="0" fontId="3" fillId="0" borderId="0" xfId="1" applyFont="1" applyFill="1" applyBorder="1" applyAlignment="1">
      <alignment vertical="top" wrapText="1" readingOrder="1"/>
    </xf>
    <xf numFmtId="0" fontId="3" fillId="0" borderId="8" xfId="1" applyFont="1" applyFill="1" applyBorder="1" applyAlignment="1">
      <alignment vertical="top" wrapText="1" readingOrder="1"/>
    </xf>
    <xf numFmtId="0" fontId="3" fillId="0" borderId="9" xfId="1" applyFont="1" applyFill="1" applyBorder="1" applyAlignment="1">
      <alignment vertical="top" wrapText="1" readingOrder="1"/>
    </xf>
    <xf numFmtId="0" fontId="3" fillId="0" borderId="0" xfId="1" applyFont="1" applyFill="1" applyBorder="1" applyAlignment="1">
      <alignment vertical="top" wrapText="1"/>
    </xf>
    <xf numFmtId="49" fontId="3" fillId="0" borderId="8" xfId="1" applyNumberFormat="1" applyFont="1" applyFill="1" applyBorder="1" applyAlignment="1">
      <alignment horizontal="left" vertical="center" wrapText="1" readingOrder="1"/>
    </xf>
    <xf numFmtId="0" fontId="3" fillId="0" borderId="0" xfId="1" applyFont="1" applyFill="1" applyBorder="1" applyAlignment="1">
      <alignment horizontal="left" vertical="top" wrapText="1" readingOrder="1"/>
    </xf>
    <xf numFmtId="0" fontId="3" fillId="0" borderId="8" xfId="1" applyFont="1" applyFill="1" applyBorder="1" applyAlignment="1">
      <alignment horizontal="left" vertical="top" wrapText="1" readingOrder="1"/>
    </xf>
    <xf numFmtId="0" fontId="16" fillId="0" borderId="8" xfId="0" applyFont="1" applyBorder="1" applyAlignment="1">
      <alignment horizontal="left"/>
    </xf>
    <xf numFmtId="0" fontId="8" fillId="3" borderId="1" xfId="1" applyFont="1" applyFill="1" applyBorder="1" applyAlignment="1">
      <alignment horizontal="left" vertical="top" wrapText="1" readingOrder="1"/>
    </xf>
    <xf numFmtId="0" fontId="8" fillId="3" borderId="3" xfId="1" applyFont="1" applyFill="1" applyBorder="1" applyAlignment="1">
      <alignment horizontal="left" vertical="top" wrapText="1" readingOrder="1"/>
    </xf>
    <xf numFmtId="0" fontId="3" fillId="0" borderId="0" xfId="1" applyFont="1" applyFill="1" applyBorder="1" applyAlignment="1">
      <alignment wrapText="1" readingOrder="1"/>
    </xf>
    <xf numFmtId="2" fontId="3" fillId="0" borderId="0" xfId="1" applyNumberFormat="1" applyFont="1" applyFill="1" applyBorder="1" applyAlignment="1">
      <alignment vertical="top" wrapText="1" readingOrder="1"/>
    </xf>
    <xf numFmtId="2" fontId="3" fillId="0" borderId="10" xfId="1" applyNumberFormat="1" applyFont="1" applyFill="1" applyBorder="1" applyAlignment="1">
      <alignment vertical="top" wrapText="1" readingOrder="1"/>
    </xf>
    <xf numFmtId="49" fontId="16" fillId="0" borderId="0" xfId="0" applyNumberFormat="1" applyFont="1" applyFill="1" applyBorder="1" applyAlignment="1">
      <alignment vertical="center"/>
    </xf>
    <xf numFmtId="49" fontId="16" fillId="0" borderId="10" xfId="0" applyNumberFormat="1" applyFont="1" applyFill="1" applyBorder="1" applyAlignment="1">
      <alignment vertical="center"/>
    </xf>
    <xf numFmtId="49" fontId="16" fillId="0" borderId="10" xfId="0" applyNumberFormat="1" applyFont="1" applyBorder="1"/>
    <xf numFmtId="0" fontId="16" fillId="0" borderId="9" xfId="0" applyFont="1" applyBorder="1"/>
    <xf numFmtId="0" fontId="16" fillId="0" borderId="10" xfId="0" applyFont="1" applyBorder="1"/>
    <xf numFmtId="0" fontId="16" fillId="0" borderId="11" xfId="0" applyFont="1" applyBorder="1"/>
    <xf numFmtId="49" fontId="16" fillId="0" borderId="5"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10" xfId="0" applyNumberFormat="1" applyFont="1" applyBorder="1" applyAlignment="1">
      <alignment horizontal="left"/>
    </xf>
    <xf numFmtId="0" fontId="16" fillId="0" borderId="10" xfId="0" applyFont="1" applyFill="1" applyBorder="1"/>
    <xf numFmtId="0" fontId="16" fillId="0" borderId="11" xfId="0" applyFont="1" applyFill="1" applyBorder="1"/>
    <xf numFmtId="0" fontId="16" fillId="0" borderId="1" xfId="0" applyFont="1" applyBorder="1"/>
    <xf numFmtId="0" fontId="16" fillId="0" borderId="3" xfId="0" applyFont="1" applyBorder="1"/>
    <xf numFmtId="0" fontId="16" fillId="0" borderId="3" xfId="0" applyFont="1" applyFill="1" applyBorder="1"/>
    <xf numFmtId="0" fontId="16" fillId="0" borderId="2" xfId="0" applyFont="1" applyFill="1" applyBorder="1"/>
    <xf numFmtId="49" fontId="16" fillId="0" borderId="8" xfId="0" applyNumberFormat="1" applyFont="1" applyFill="1" applyBorder="1" applyAlignment="1">
      <alignment vertical="center"/>
    </xf>
    <xf numFmtId="0" fontId="16" fillId="0" borderId="4" xfId="0" applyFont="1" applyBorder="1"/>
    <xf numFmtId="0" fontId="16" fillId="0" borderId="0" xfId="0" applyFont="1" applyFill="1" applyBorder="1" applyAlignment="1">
      <alignment wrapText="1"/>
    </xf>
    <xf numFmtId="0" fontId="8" fillId="3" borderId="29" xfId="1" applyFont="1" applyFill="1" applyBorder="1" applyAlignment="1">
      <alignment horizontal="left" vertical="top" wrapText="1" readingOrder="1"/>
    </xf>
    <xf numFmtId="0" fontId="16" fillId="0" borderId="13" xfId="0" applyNumberFormat="1" applyFont="1" applyBorder="1" applyAlignment="1">
      <alignment horizontal="right"/>
    </xf>
    <xf numFmtId="0" fontId="16" fillId="0" borderId="13" xfId="0" applyNumberFormat="1" applyFont="1" applyFill="1" applyBorder="1" applyAlignment="1">
      <alignment horizontal="right" vertical="center"/>
    </xf>
    <xf numFmtId="0" fontId="16" fillId="0" borderId="12" xfId="0" applyFont="1" applyBorder="1"/>
    <xf numFmtId="0" fontId="16" fillId="0" borderId="12" xfId="0" applyFont="1" applyFill="1" applyBorder="1"/>
    <xf numFmtId="0" fontId="39" fillId="0" borderId="13" xfId="0" applyFont="1" applyFill="1" applyBorder="1" applyAlignment="1">
      <alignment wrapText="1"/>
    </xf>
    <xf numFmtId="0" fontId="16" fillId="0" borderId="13" xfId="0" applyFont="1" applyBorder="1"/>
    <xf numFmtId="0" fontId="3" fillId="0" borderId="12" xfId="0" applyFont="1" applyFill="1" applyBorder="1" applyAlignment="1">
      <alignment wrapText="1"/>
    </xf>
    <xf numFmtId="0" fontId="3" fillId="0" borderId="12" xfId="0" applyFont="1" applyFill="1" applyBorder="1" applyAlignment="1"/>
    <xf numFmtId="0" fontId="39" fillId="0" borderId="12" xfId="0" applyFont="1" applyFill="1" applyBorder="1" applyAlignment="1">
      <alignment wrapText="1"/>
    </xf>
    <xf numFmtId="0" fontId="3" fillId="0" borderId="14" xfId="0" applyFont="1" applyFill="1" applyBorder="1" applyAlignment="1">
      <alignment wrapText="1"/>
    </xf>
    <xf numFmtId="0" fontId="16" fillId="0" borderId="15" xfId="0" applyFont="1" applyBorder="1"/>
    <xf numFmtId="0" fontId="16" fillId="0" borderId="0" xfId="0" applyFont="1"/>
    <xf numFmtId="0" fontId="20" fillId="4" borderId="21" xfId="0" applyFont="1" applyFill="1" applyBorder="1" applyAlignment="1">
      <alignment horizontal="center"/>
    </xf>
    <xf numFmtId="0" fontId="39" fillId="0" borderId="12" xfId="0" applyFont="1" applyFill="1" applyBorder="1" applyAlignment="1"/>
    <xf numFmtId="0" fontId="39" fillId="0" borderId="0" xfId="0" applyFont="1" applyFill="1" applyBorder="1" applyAlignment="1">
      <alignment wrapText="1"/>
    </xf>
    <xf numFmtId="0" fontId="39" fillId="0" borderId="14" xfId="0" applyFont="1" applyFill="1" applyBorder="1" applyAlignment="1"/>
    <xf numFmtId="0" fontId="39" fillId="0" borderId="21" xfId="0" applyFont="1" applyFill="1" applyBorder="1" applyAlignment="1">
      <alignment wrapText="1"/>
    </xf>
    <xf numFmtId="0" fontId="16" fillId="0" borderId="21" xfId="0" applyFont="1" applyFill="1" applyBorder="1"/>
    <xf numFmtId="0" fontId="16" fillId="0" borderId="21" xfId="0" applyFont="1" applyBorder="1"/>
    <xf numFmtId="10" fontId="3" fillId="0" borderId="0" xfId="0" applyNumberFormat="1" applyFont="1" applyFill="1" applyBorder="1" applyAlignment="1">
      <alignment wrapText="1"/>
    </xf>
    <xf numFmtId="10" fontId="3" fillId="0" borderId="21" xfId="0" applyNumberFormat="1" applyFont="1" applyFill="1" applyBorder="1" applyAlignment="1">
      <alignment wrapText="1"/>
    </xf>
    <xf numFmtId="0" fontId="39" fillId="0" borderId="15" xfId="0" applyFont="1" applyFill="1" applyBorder="1" applyAlignment="1">
      <alignment wrapText="1"/>
    </xf>
    <xf numFmtId="0" fontId="37" fillId="5" borderId="30" xfId="18" applyFont="1" applyAlignment="1">
      <alignment wrapText="1"/>
    </xf>
    <xf numFmtId="0" fontId="20" fillId="4" borderId="14" xfId="0" applyFont="1" applyFill="1" applyBorder="1"/>
    <xf numFmtId="0" fontId="20" fillId="4" borderId="21" xfId="0" applyFont="1" applyFill="1" applyBorder="1" applyAlignment="1">
      <alignment wrapText="1"/>
    </xf>
    <xf numFmtId="0" fontId="20" fillId="4" borderId="15" xfId="0" applyFont="1" applyFill="1" applyBorder="1" applyAlignment="1">
      <alignment wrapText="1"/>
    </xf>
    <xf numFmtId="0" fontId="20" fillId="4" borderId="16"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17" xfId="0" applyFont="1" applyFill="1" applyBorder="1" applyAlignment="1">
      <alignment horizontal="center" vertical="center"/>
    </xf>
    <xf numFmtId="0" fontId="16" fillId="0" borderId="18" xfId="0" applyFont="1" applyBorder="1"/>
    <xf numFmtId="0" fontId="16" fillId="0" borderId="20" xfId="0" applyNumberFormat="1" applyFont="1" applyBorder="1" applyAlignment="1">
      <alignment horizontal="right"/>
    </xf>
    <xf numFmtId="49" fontId="39" fillId="0" borderId="13" xfId="0" applyNumberFormat="1" applyFont="1" applyFill="1" applyBorder="1" applyAlignment="1">
      <alignment horizontal="right" wrapText="1"/>
    </xf>
    <xf numFmtId="0" fontId="3" fillId="0" borderId="12" xfId="1" applyFont="1" applyFill="1" applyBorder="1" applyAlignment="1">
      <alignment wrapText="1" readingOrder="1"/>
    </xf>
    <xf numFmtId="0" fontId="3" fillId="0" borderId="13" xfId="1" applyFont="1" applyFill="1" applyBorder="1" applyAlignment="1">
      <alignment horizontal="right" wrapText="1" readingOrder="1"/>
    </xf>
    <xf numFmtId="0" fontId="3" fillId="0" borderId="14" xfId="1" applyFont="1" applyFill="1" applyBorder="1" applyAlignment="1">
      <alignment wrapText="1" readingOrder="1"/>
    </xf>
    <xf numFmtId="0" fontId="16" fillId="0" borderId="15" xfId="0" applyFont="1" applyFill="1" applyBorder="1" applyAlignment="1">
      <alignment horizontal="right"/>
    </xf>
    <xf numFmtId="0" fontId="16" fillId="0" borderId="18" xfId="0" applyFont="1" applyBorder="1" applyAlignment="1">
      <alignment horizontal="left"/>
    </xf>
    <xf numFmtId="0" fontId="16" fillId="0" borderId="12" xfId="0" applyFont="1" applyBorder="1" applyAlignment="1">
      <alignment horizontal="left"/>
    </xf>
    <xf numFmtId="0" fontId="3" fillId="0" borderId="12" xfId="1" applyFont="1" applyFill="1" applyBorder="1" applyAlignment="1">
      <alignment horizontal="left" wrapText="1" readingOrder="1"/>
    </xf>
    <xf numFmtId="0" fontId="3" fillId="0" borderId="13" xfId="1" applyFont="1" applyFill="1" applyBorder="1" applyAlignment="1">
      <alignment horizontal="right" vertical="top" wrapText="1" readingOrder="1"/>
    </xf>
    <xf numFmtId="0" fontId="16" fillId="0" borderId="12" xfId="0" applyFont="1" applyFill="1" applyBorder="1" applyAlignment="1">
      <alignment horizontal="left"/>
    </xf>
    <xf numFmtId="0" fontId="16" fillId="0" borderId="13" xfId="0" applyFont="1" applyFill="1" applyBorder="1" applyAlignment="1">
      <alignment horizontal="right"/>
    </xf>
    <xf numFmtId="0" fontId="16" fillId="0" borderId="14" xfId="0" applyFont="1" applyFill="1" applyBorder="1"/>
    <xf numFmtId="0" fontId="41" fillId="4" borderId="16" xfId="0" applyFont="1" applyFill="1" applyBorder="1" applyAlignment="1">
      <alignment wrapText="1"/>
    </xf>
    <xf numFmtId="0" fontId="41" fillId="4" borderId="28" xfId="0" applyFont="1" applyFill="1" applyBorder="1" applyAlignment="1">
      <alignment wrapText="1"/>
    </xf>
    <xf numFmtId="0" fontId="41" fillId="4" borderId="17" xfId="0" applyFont="1" applyFill="1" applyBorder="1" applyAlignment="1">
      <alignment wrapText="1"/>
    </xf>
    <xf numFmtId="0" fontId="42" fillId="0" borderId="12" xfId="0" applyFont="1" applyBorder="1" applyAlignment="1">
      <alignment wrapText="1"/>
    </xf>
    <xf numFmtId="0" fontId="42" fillId="0" borderId="0" xfId="0" applyFont="1" applyBorder="1" applyAlignment="1">
      <alignment horizontal="right" wrapText="1"/>
    </xf>
    <xf numFmtId="0" fontId="42" fillId="0" borderId="13" xfId="0" applyFont="1" applyBorder="1" applyAlignment="1">
      <alignment horizontal="right" wrapText="1"/>
    </xf>
    <xf numFmtId="0" fontId="42" fillId="0" borderId="14" xfId="0" applyFont="1" applyBorder="1" applyAlignment="1">
      <alignment wrapText="1"/>
    </xf>
    <xf numFmtId="0" fontId="42" fillId="0" borderId="21" xfId="0" applyFont="1" applyBorder="1" applyAlignment="1">
      <alignment horizontal="right" wrapText="1"/>
    </xf>
    <xf numFmtId="0" fontId="42" fillId="0" borderId="15" xfId="0" applyFont="1" applyBorder="1" applyAlignment="1">
      <alignment horizontal="right" wrapText="1"/>
    </xf>
    <xf numFmtId="0" fontId="20" fillId="4" borderId="21" xfId="0" applyFont="1" applyFill="1" applyBorder="1" applyAlignment="1">
      <alignment horizontal="center" vertical="center"/>
    </xf>
    <xf numFmtId="0" fontId="20" fillId="4" borderId="15" xfId="0" applyFont="1" applyFill="1" applyBorder="1" applyAlignment="1">
      <alignment horizontal="center" vertical="center"/>
    </xf>
    <xf numFmtId="0" fontId="16" fillId="0" borderId="0" xfId="0" applyFont="1" applyBorder="1" applyAlignment="1">
      <alignment horizontal="right"/>
    </xf>
    <xf numFmtId="0" fontId="16" fillId="0" borderId="0" xfId="0" applyFont="1" applyFill="1" applyBorder="1" applyAlignment="1">
      <alignment horizontal="right"/>
    </xf>
    <xf numFmtId="0" fontId="16" fillId="0" borderId="13" xfId="0" applyFont="1" applyBorder="1" applyAlignment="1">
      <alignment horizontal="right"/>
    </xf>
    <xf numFmtId="0" fontId="16" fillId="0" borderId="14" xfId="0" applyFont="1" applyBorder="1"/>
    <xf numFmtId="0" fontId="16" fillId="0" borderId="21" xfId="0" applyFont="1" applyBorder="1" applyAlignment="1">
      <alignment horizontal="right"/>
    </xf>
    <xf numFmtId="0" fontId="16" fillId="0" borderId="15" xfId="0" applyFont="1" applyBorder="1" applyAlignment="1">
      <alignment horizontal="right"/>
    </xf>
    <xf numFmtId="2" fontId="3" fillId="0" borderId="0" xfId="1" applyNumberFormat="1" applyFont="1" applyFill="1" applyBorder="1" applyAlignment="1">
      <alignment vertical="top" readingOrder="1"/>
    </xf>
    <xf numFmtId="1" fontId="3" fillId="0" borderId="7" xfId="0" applyNumberFormat="1" applyFont="1" applyBorder="1"/>
    <xf numFmtId="2" fontId="16" fillId="0" borderId="13" xfId="0" applyNumberFormat="1" applyFont="1" applyBorder="1" applyAlignment="1">
      <alignment horizontal="right"/>
    </xf>
    <xf numFmtId="2" fontId="16" fillId="0" borderId="13" xfId="0" applyNumberFormat="1" applyFont="1" applyFill="1" applyBorder="1" applyAlignment="1">
      <alignment horizontal="right" vertical="center"/>
    </xf>
    <xf numFmtId="49" fontId="16" fillId="0" borderId="8" xfId="0" applyNumberFormat="1" applyFont="1" applyFill="1" applyBorder="1" applyAlignment="1">
      <alignment wrapText="1"/>
    </xf>
    <xf numFmtId="0" fontId="3" fillId="0" borderId="4" xfId="1" applyFont="1" applyFill="1" applyBorder="1" applyAlignment="1">
      <alignment vertical="center" wrapText="1"/>
    </xf>
    <xf numFmtId="0" fontId="3" fillId="0" borderId="7" xfId="1" applyFont="1" applyFill="1" applyBorder="1" applyAlignment="1">
      <alignment vertical="center" wrapText="1"/>
    </xf>
    <xf numFmtId="0" fontId="3" fillId="0" borderId="0" xfId="2" applyAlignment="1">
      <alignment vertical="center"/>
    </xf>
    <xf numFmtId="0" fontId="3" fillId="0" borderId="9" xfId="1" applyFont="1" applyFill="1" applyBorder="1" applyAlignment="1">
      <alignment vertical="center" wrapText="1"/>
    </xf>
    <xf numFmtId="0" fontId="3" fillId="0" borderId="0" xfId="1" applyFont="1" applyFill="1" applyBorder="1" applyAlignment="1">
      <alignment horizontal="left" vertical="center" readingOrder="1"/>
    </xf>
    <xf numFmtId="0" fontId="3" fillId="0" borderId="0" xfId="1" applyFont="1" applyFill="1" applyBorder="1" applyAlignment="1">
      <alignment horizontal="left" vertical="top" readingOrder="1"/>
    </xf>
    <xf numFmtId="15" fontId="3" fillId="0" borderId="0" xfId="1" applyNumberFormat="1" applyFont="1" applyFill="1" applyBorder="1" applyAlignment="1">
      <alignment horizontal="left" readingOrder="1"/>
    </xf>
    <xf numFmtId="0" fontId="3" fillId="0" borderId="0" xfId="1" applyFont="1" applyFill="1" applyBorder="1" applyAlignment="1">
      <alignment horizontal="left" vertical="top" readingOrder="1"/>
    </xf>
    <xf numFmtId="15" fontId="3" fillId="0" borderId="0" xfId="1" applyNumberFormat="1" applyFont="1" applyFill="1" applyBorder="1" applyAlignment="1">
      <alignment horizontal="left" readingOrder="1"/>
    </xf>
    <xf numFmtId="0" fontId="3" fillId="3" borderId="1" xfId="1" applyFont="1" applyFill="1" applyBorder="1" applyAlignment="1">
      <alignment horizontal="left" vertical="center" readingOrder="1"/>
    </xf>
    <xf numFmtId="0" fontId="3" fillId="3" borderId="2" xfId="1" applyFont="1" applyFill="1" applyBorder="1" applyAlignment="1">
      <alignment horizontal="left" vertical="center" readingOrder="1"/>
    </xf>
    <xf numFmtId="15" fontId="3" fillId="0" borderId="1" xfId="1" quotePrefix="1" applyNumberFormat="1" applyFont="1" applyFill="1" applyBorder="1" applyAlignment="1">
      <alignment horizontal="center" vertical="center" readingOrder="1"/>
    </xf>
    <xf numFmtId="15" fontId="3" fillId="0" borderId="3" xfId="1" applyNumberFormat="1" applyFont="1" applyFill="1" applyBorder="1" applyAlignment="1">
      <alignment horizontal="center" vertical="center" readingOrder="1"/>
    </xf>
    <xf numFmtId="15" fontId="3" fillId="0" borderId="2" xfId="1" applyNumberFormat="1" applyFont="1" applyFill="1" applyBorder="1" applyAlignment="1">
      <alignment horizontal="center" vertical="center" readingOrder="1"/>
    </xf>
    <xf numFmtId="0" fontId="3" fillId="0" borderId="1" xfId="1" applyFont="1" applyFill="1" applyBorder="1" applyAlignment="1">
      <alignment horizontal="left" vertical="center" readingOrder="1"/>
    </xf>
    <xf numFmtId="0" fontId="3" fillId="0" borderId="3" xfId="1" applyFont="1" applyFill="1" applyBorder="1" applyAlignment="1">
      <alignment horizontal="left" vertical="center" readingOrder="1"/>
    </xf>
    <xf numFmtId="0" fontId="3" fillId="0" borderId="2" xfId="1" applyFont="1" applyFill="1" applyBorder="1" applyAlignment="1">
      <alignment horizontal="left" vertical="center" readingOrder="1"/>
    </xf>
    <xf numFmtId="0" fontId="0" fillId="0" borderId="10" xfId="0" applyBorder="1" applyAlignment="1">
      <alignment horizontal="left" vertical="center"/>
    </xf>
    <xf numFmtId="0" fontId="0" fillId="0" borderId="11" xfId="0" applyBorder="1" applyAlignment="1">
      <alignment horizontal="left" vertical="center"/>
    </xf>
    <xf numFmtId="0" fontId="8" fillId="3" borderId="1" xfId="1" applyFont="1" applyFill="1" applyBorder="1" applyAlignment="1">
      <alignment horizontal="left"/>
    </xf>
    <xf numFmtId="0" fontId="8" fillId="3" borderId="3" xfId="1" applyFont="1" applyFill="1" applyBorder="1" applyAlignment="1">
      <alignment horizontal="left"/>
    </xf>
    <xf numFmtId="0" fontId="8" fillId="3" borderId="2" xfId="1" applyFont="1" applyFill="1" applyBorder="1" applyAlignment="1">
      <alignment horizontal="left"/>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11" fillId="0" borderId="1" xfId="1" applyFont="1" applyFill="1" applyBorder="1" applyAlignment="1">
      <alignment horizontal="left"/>
    </xf>
    <xf numFmtId="0" fontId="11" fillId="0" borderId="3" xfId="1" applyFont="1" applyFill="1" applyBorder="1" applyAlignment="1">
      <alignment horizontal="left"/>
    </xf>
    <xf numFmtId="0" fontId="11" fillId="0" borderId="2" xfId="1" applyFont="1" applyFill="1" applyBorder="1" applyAlignment="1">
      <alignment horizontal="left"/>
    </xf>
    <xf numFmtId="0" fontId="3" fillId="3" borderId="1" xfId="1" applyFont="1" applyFill="1" applyBorder="1" applyAlignment="1">
      <alignment horizontal="left" vertical="top" readingOrder="1"/>
    </xf>
    <xf numFmtId="0" fontId="3" fillId="3" borderId="2" xfId="1" applyFont="1" applyFill="1" applyBorder="1" applyAlignment="1">
      <alignment horizontal="left" vertical="top" readingOrder="1"/>
    </xf>
    <xf numFmtId="15" fontId="3" fillId="0" borderId="1" xfId="1" quotePrefix="1" applyNumberFormat="1" applyFont="1" applyFill="1" applyBorder="1" applyAlignment="1">
      <alignment horizontal="center" readingOrder="1"/>
    </xf>
    <xf numFmtId="15" fontId="3" fillId="0" borderId="3" xfId="1" applyNumberFormat="1" applyFont="1" applyFill="1" applyBorder="1" applyAlignment="1">
      <alignment horizontal="center" readingOrder="1"/>
    </xf>
    <xf numFmtId="15" fontId="3" fillId="0" borderId="2" xfId="1" applyNumberFormat="1" applyFont="1" applyFill="1" applyBorder="1" applyAlignment="1">
      <alignment horizontal="center" readingOrder="1"/>
    </xf>
    <xf numFmtId="0" fontId="3" fillId="0" borderId="1" xfId="1" applyFont="1" applyFill="1" applyBorder="1" applyAlignment="1">
      <alignment horizontal="left" readingOrder="1"/>
    </xf>
    <xf numFmtId="0" fontId="3" fillId="0" borderId="3" xfId="1" applyFont="1" applyFill="1" applyBorder="1" applyAlignment="1">
      <alignment horizontal="left" readingOrder="1"/>
    </xf>
    <xf numFmtId="0" fontId="3" fillId="0" borderId="2" xfId="1" applyFont="1" applyFill="1" applyBorder="1" applyAlignment="1">
      <alignment horizontal="left" readingOrder="1"/>
    </xf>
    <xf numFmtId="0" fontId="8" fillId="3" borderId="1" xfId="1" applyFont="1" applyFill="1" applyBorder="1" applyAlignment="1">
      <alignment horizontal="left" vertical="top" wrapText="1" readingOrder="1"/>
    </xf>
    <xf numFmtId="0" fontId="8" fillId="3" borderId="3" xfId="1" applyFont="1" applyFill="1" applyBorder="1" applyAlignment="1">
      <alignment horizontal="left" vertical="top" wrapText="1" readingOrder="1"/>
    </xf>
    <xf numFmtId="0" fontId="8" fillId="3" borderId="2" xfId="1" applyFont="1" applyFill="1" applyBorder="1" applyAlignment="1">
      <alignment horizontal="left" vertical="top" wrapText="1" readingOrder="1"/>
    </xf>
    <xf numFmtId="0" fontId="3" fillId="0" borderId="4"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15" fontId="3" fillId="0" borderId="1" xfId="1" applyNumberFormat="1" applyFont="1" applyFill="1" applyBorder="1" applyAlignment="1">
      <alignment horizontal="left" vertical="center" readingOrder="1"/>
    </xf>
    <xf numFmtId="15" fontId="3" fillId="0" borderId="3" xfId="1" applyNumberFormat="1" applyFont="1" applyFill="1" applyBorder="1" applyAlignment="1">
      <alignment horizontal="left" vertical="center" readingOrder="1"/>
    </xf>
    <xf numFmtId="15" fontId="3" fillId="0" borderId="2" xfId="1" applyNumberFormat="1" applyFont="1" applyFill="1" applyBorder="1" applyAlignment="1">
      <alignment horizontal="left" vertical="center" readingOrder="1"/>
    </xf>
    <xf numFmtId="164" fontId="3" fillId="0" borderId="1" xfId="1" quotePrefix="1" applyNumberFormat="1" applyFont="1" applyFill="1" applyBorder="1" applyAlignment="1">
      <alignment horizontal="center" vertical="center" readingOrder="1"/>
    </xf>
    <xf numFmtId="164" fontId="3" fillId="0" borderId="3" xfId="1" quotePrefix="1" applyNumberFormat="1" applyFont="1" applyFill="1" applyBorder="1" applyAlignment="1">
      <alignment horizontal="center" vertical="center" readingOrder="1"/>
    </xf>
    <xf numFmtId="164" fontId="3" fillId="0" borderId="2" xfId="1" quotePrefix="1" applyNumberFormat="1" applyFont="1" applyFill="1" applyBorder="1" applyAlignment="1">
      <alignment horizontal="center" vertical="center" readingOrder="1"/>
    </xf>
    <xf numFmtId="0" fontId="3" fillId="0" borderId="7" xfId="1" applyFont="1" applyFill="1" applyBorder="1" applyAlignment="1">
      <alignment horizontal="left" vertical="center" wrapText="1" readingOrder="1"/>
    </xf>
    <xf numFmtId="0" fontId="3" fillId="0" borderId="0" xfId="1" applyFont="1" applyFill="1" applyBorder="1" applyAlignment="1">
      <alignment horizontal="left" vertical="center" wrapText="1" readingOrder="1"/>
    </xf>
    <xf numFmtId="0" fontId="3" fillId="0" borderId="8" xfId="1" applyFont="1" applyFill="1" applyBorder="1" applyAlignment="1">
      <alignment horizontal="left" vertical="center" wrapText="1" readingOrder="1"/>
    </xf>
    <xf numFmtId="0" fontId="3" fillId="0" borderId="9" xfId="1" applyFont="1" applyFill="1" applyBorder="1" applyAlignment="1">
      <alignment horizontal="left" vertical="center" wrapText="1" readingOrder="1"/>
    </xf>
    <xf numFmtId="0" fontId="3" fillId="0" borderId="10" xfId="1" applyFont="1" applyFill="1" applyBorder="1" applyAlignment="1">
      <alignment horizontal="left" vertical="center" wrapText="1" readingOrder="1"/>
    </xf>
    <xf numFmtId="0" fontId="3" fillId="0" borderId="11" xfId="1" applyFont="1" applyFill="1" applyBorder="1" applyAlignment="1">
      <alignment horizontal="left" vertical="center" wrapText="1" readingOrder="1"/>
    </xf>
    <xf numFmtId="0" fontId="3" fillId="0" borderId="4" xfId="1" applyFont="1" applyFill="1" applyBorder="1" applyAlignment="1">
      <alignment horizontal="left" vertical="center" wrapText="1" readingOrder="1"/>
    </xf>
    <xf numFmtId="0" fontId="3" fillId="0" borderId="5" xfId="1" applyFont="1" applyFill="1" applyBorder="1" applyAlignment="1">
      <alignment horizontal="left" vertical="center" wrapText="1" readingOrder="1"/>
    </xf>
    <xf numFmtId="0" fontId="3" fillId="0" borderId="6" xfId="1" applyFont="1" applyFill="1" applyBorder="1" applyAlignment="1">
      <alignment horizontal="left" vertical="center" wrapText="1" readingOrder="1"/>
    </xf>
    <xf numFmtId="0" fontId="9" fillId="0" borderId="1" xfId="1" applyFont="1" applyFill="1" applyBorder="1" applyAlignment="1">
      <alignment horizontal="left"/>
    </xf>
    <xf numFmtId="0" fontId="9" fillId="0" borderId="3" xfId="1" applyFont="1" applyFill="1" applyBorder="1" applyAlignment="1">
      <alignment horizontal="left"/>
    </xf>
    <xf numFmtId="0" fontId="9" fillId="0" borderId="2" xfId="1" applyFont="1" applyFill="1" applyBorder="1" applyAlignment="1">
      <alignment horizontal="left"/>
    </xf>
    <xf numFmtId="0" fontId="3" fillId="0" borderId="1" xfId="1" applyFont="1" applyFill="1" applyBorder="1" applyAlignment="1">
      <alignment horizontal="center" vertical="center" wrapText="1" readingOrder="1"/>
    </xf>
    <xf numFmtId="0" fontId="3" fillId="0" borderId="3" xfId="1" applyFont="1" applyFill="1" applyBorder="1" applyAlignment="1">
      <alignment horizontal="center" vertical="center" wrapText="1" readingOrder="1"/>
    </xf>
    <xf numFmtId="0" fontId="3" fillId="0" borderId="2" xfId="1" applyFont="1" applyFill="1" applyBorder="1" applyAlignment="1">
      <alignment horizontal="center" vertical="center" wrapText="1" readingOrder="1"/>
    </xf>
    <xf numFmtId="0" fontId="3" fillId="0" borderId="7" xfId="1" applyFont="1" applyFill="1" applyBorder="1" applyAlignment="1">
      <alignment horizontal="left" vertical="top" wrapText="1" readingOrder="1"/>
    </xf>
    <xf numFmtId="0" fontId="3" fillId="0" borderId="0" xfId="1" applyFont="1" applyFill="1" applyBorder="1" applyAlignment="1">
      <alignment horizontal="left" vertical="top" wrapText="1" readingOrder="1"/>
    </xf>
    <xf numFmtId="0" fontId="3" fillId="0" borderId="8" xfId="1" applyFont="1" applyFill="1" applyBorder="1" applyAlignment="1">
      <alignment horizontal="left" vertical="top" wrapText="1" readingOrder="1"/>
    </xf>
    <xf numFmtId="0" fontId="18" fillId="2" borderId="12" xfId="0" applyFont="1" applyFill="1" applyBorder="1" applyAlignment="1">
      <alignment horizontal="left" wrapText="1"/>
    </xf>
    <xf numFmtId="0" fontId="18" fillId="2" borderId="0" xfId="0" applyFont="1" applyFill="1" applyBorder="1" applyAlignment="1">
      <alignment horizontal="left" wrapText="1"/>
    </xf>
    <xf numFmtId="0" fontId="18" fillId="2" borderId="13" xfId="0" applyFont="1" applyFill="1" applyBorder="1" applyAlignment="1">
      <alignment horizontal="left" wrapText="1"/>
    </xf>
    <xf numFmtId="0" fontId="3" fillId="0" borderId="13" xfId="1" applyFont="1" applyFill="1" applyBorder="1" applyAlignment="1">
      <alignment horizontal="left" vertical="top" wrapText="1" readingOrder="1"/>
    </xf>
    <xf numFmtId="0" fontId="3" fillId="0" borderId="9" xfId="1" applyFont="1" applyFill="1" applyBorder="1" applyAlignment="1">
      <alignment horizontal="left" vertical="top" wrapText="1" readingOrder="1"/>
    </xf>
    <xf numFmtId="0" fontId="3" fillId="0" borderId="10" xfId="1" applyFont="1" applyFill="1" applyBorder="1" applyAlignment="1">
      <alignment horizontal="left" vertical="top" wrapText="1" readingOrder="1"/>
    </xf>
    <xf numFmtId="0" fontId="3" fillId="0" borderId="23" xfId="1" applyFont="1" applyFill="1" applyBorder="1" applyAlignment="1">
      <alignment horizontal="left" vertical="top" wrapText="1" readingOrder="1"/>
    </xf>
    <xf numFmtId="0" fontId="8" fillId="3" borderId="1" xfId="1" applyFont="1" applyFill="1" applyBorder="1" applyAlignment="1">
      <alignment horizontal="center" vertical="top" wrapText="1" readingOrder="1"/>
    </xf>
    <xf numFmtId="0" fontId="8" fillId="3" borderId="3" xfId="1" applyFont="1" applyFill="1" applyBorder="1" applyAlignment="1">
      <alignment horizontal="center" vertical="top" wrapText="1" readingOrder="1"/>
    </xf>
    <xf numFmtId="0" fontId="8" fillId="3" borderId="2" xfId="1" applyFont="1" applyFill="1" applyBorder="1" applyAlignment="1">
      <alignment horizontal="center" vertical="top" wrapText="1" readingOrder="1"/>
    </xf>
    <xf numFmtId="0" fontId="3" fillId="2" borderId="4" xfId="1" applyFont="1" applyFill="1" applyBorder="1" applyAlignment="1">
      <alignment horizontal="left" vertical="top" wrapText="1" readingOrder="1"/>
    </xf>
    <xf numFmtId="0" fontId="3" fillId="2" borderId="5" xfId="1" applyFont="1" applyFill="1" applyBorder="1" applyAlignment="1">
      <alignment horizontal="left" vertical="top" wrapText="1" readingOrder="1"/>
    </xf>
    <xf numFmtId="0" fontId="3" fillId="2" borderId="6" xfId="1" applyFont="1" applyFill="1" applyBorder="1" applyAlignment="1">
      <alignment horizontal="left" vertical="top" wrapText="1" readingOrder="1"/>
    </xf>
    <xf numFmtId="0" fontId="3" fillId="2" borderId="7" xfId="1" applyFont="1" applyFill="1" applyBorder="1" applyAlignment="1">
      <alignment horizontal="left" vertical="top" wrapText="1" readingOrder="1"/>
    </xf>
    <xf numFmtId="0" fontId="3" fillId="2" borderId="0" xfId="1" applyFont="1" applyFill="1" applyBorder="1" applyAlignment="1">
      <alignment horizontal="left" vertical="top" wrapText="1" readingOrder="1"/>
    </xf>
    <xf numFmtId="0" fontId="3" fillId="2" borderId="8" xfId="1" applyFont="1" applyFill="1" applyBorder="1" applyAlignment="1">
      <alignment horizontal="left" vertical="top" wrapText="1" readingOrder="1"/>
    </xf>
    <xf numFmtId="0" fontId="16" fillId="0" borderId="7" xfId="0" applyFont="1" applyBorder="1" applyAlignment="1">
      <alignment horizontal="left"/>
    </xf>
    <xf numFmtId="0" fontId="16" fillId="0" borderId="0" xfId="0" applyFont="1" applyBorder="1" applyAlignment="1">
      <alignment horizontal="left"/>
    </xf>
    <xf numFmtId="0" fontId="16" fillId="0" borderId="8" xfId="0" applyFont="1" applyBorder="1" applyAlignment="1">
      <alignment horizontal="left"/>
    </xf>
    <xf numFmtId="0" fontId="16" fillId="2" borderId="7" xfId="0" applyFont="1" applyFill="1" applyBorder="1" applyAlignment="1">
      <alignment horizontal="left" wrapText="1"/>
    </xf>
    <xf numFmtId="0" fontId="16" fillId="2" borderId="0" xfId="0" applyFont="1" applyFill="1" applyBorder="1" applyAlignment="1">
      <alignment horizontal="left" wrapText="1"/>
    </xf>
    <xf numFmtId="0" fontId="16" fillId="2" borderId="8" xfId="0" applyFont="1" applyFill="1" applyBorder="1" applyAlignment="1">
      <alignment horizontal="left" wrapText="1"/>
    </xf>
    <xf numFmtId="0" fontId="16" fillId="0" borderId="7" xfId="0" applyFont="1" applyBorder="1" applyAlignment="1">
      <alignment horizontal="left" wrapText="1"/>
    </xf>
    <xf numFmtId="0" fontId="16" fillId="0" borderId="0" xfId="0" applyFont="1" applyBorder="1" applyAlignment="1">
      <alignment horizontal="left" wrapText="1"/>
    </xf>
    <xf numFmtId="0" fontId="16" fillId="0" borderId="8" xfId="0" applyFont="1" applyBorder="1" applyAlignment="1">
      <alignment horizontal="left" wrapText="1"/>
    </xf>
    <xf numFmtId="0" fontId="8" fillId="3" borderId="4" xfId="1" applyFont="1" applyFill="1" applyBorder="1" applyAlignment="1">
      <alignment horizontal="left" vertical="top" wrapText="1" readingOrder="1"/>
    </xf>
    <xf numFmtId="0" fontId="8" fillId="3" borderId="5" xfId="1" applyFont="1" applyFill="1" applyBorder="1" applyAlignment="1">
      <alignment horizontal="left" vertical="top" wrapText="1" readingOrder="1"/>
    </xf>
    <xf numFmtId="0" fontId="8" fillId="3" borderId="22" xfId="1" applyFont="1" applyFill="1" applyBorder="1" applyAlignment="1">
      <alignment horizontal="left" vertical="top" wrapText="1" readingOrder="1"/>
    </xf>
    <xf numFmtId="0" fontId="3" fillId="2" borderId="7" xfId="1" applyFont="1" applyFill="1" applyBorder="1" applyAlignment="1">
      <alignment horizontal="left" vertical="top" readingOrder="1"/>
    </xf>
    <xf numFmtId="0" fontId="3" fillId="2" borderId="0" xfId="1" applyFont="1" applyFill="1" applyBorder="1" applyAlignment="1">
      <alignment horizontal="left" vertical="top" readingOrder="1"/>
    </xf>
    <xf numFmtId="0" fontId="3" fillId="2" borderId="8" xfId="1" applyFont="1" applyFill="1" applyBorder="1" applyAlignment="1">
      <alignment horizontal="left" vertical="top" readingOrder="1"/>
    </xf>
    <xf numFmtId="49" fontId="16" fillId="7" borderId="8" xfId="0" applyNumberFormat="1" applyFont="1" applyFill="1" applyBorder="1" applyAlignment="1">
      <alignment horizontal="left" wrapText="1"/>
    </xf>
    <xf numFmtId="0" fontId="18" fillId="0" borderId="9" xfId="0" applyFont="1" applyBorder="1" applyAlignment="1">
      <alignment horizontal="left"/>
    </xf>
    <xf numFmtId="0" fontId="18" fillId="0" borderId="10" xfId="0" applyFont="1" applyBorder="1" applyAlignment="1">
      <alignment horizontal="left"/>
    </xf>
    <xf numFmtId="0" fontId="18" fillId="0" borderId="11" xfId="0" applyFont="1" applyBorder="1" applyAlignment="1">
      <alignment horizontal="left"/>
    </xf>
    <xf numFmtId="49" fontId="3" fillId="0" borderId="8" xfId="1" applyNumberFormat="1" applyFont="1" applyFill="1" applyBorder="1" applyAlignment="1">
      <alignment horizontal="left" vertical="center" wrapText="1" readingOrder="1"/>
    </xf>
    <xf numFmtId="0" fontId="16" fillId="7" borderId="8" xfId="0" applyFont="1" applyFill="1" applyBorder="1" applyAlignment="1">
      <alignment horizontal="center" wrapText="1"/>
    </xf>
    <xf numFmtId="0" fontId="3" fillId="7" borderId="5" xfId="1" applyFont="1" applyFill="1" applyBorder="1" applyAlignment="1">
      <alignment horizontal="left" vertical="top" wrapText="1" readingOrder="1"/>
    </xf>
    <xf numFmtId="0" fontId="3" fillId="7" borderId="0" xfId="1" applyFont="1" applyFill="1" applyBorder="1" applyAlignment="1">
      <alignment horizontal="left" vertical="top" wrapText="1" readingOrder="1"/>
    </xf>
    <xf numFmtId="0" fontId="8" fillId="3" borderId="24" xfId="1" applyFont="1" applyFill="1" applyBorder="1" applyAlignment="1">
      <alignment horizontal="left" vertical="top" wrapText="1" readingOrder="1"/>
    </xf>
    <xf numFmtId="0" fontId="8" fillId="3" borderId="25" xfId="1" applyFont="1" applyFill="1" applyBorder="1" applyAlignment="1">
      <alignment horizontal="left" vertical="top" wrapText="1" readingOrder="1"/>
    </xf>
    <xf numFmtId="0" fontId="8" fillId="3" borderId="26" xfId="1" applyFont="1" applyFill="1" applyBorder="1" applyAlignment="1">
      <alignment horizontal="left" vertical="top" wrapText="1" readingOrder="1"/>
    </xf>
    <xf numFmtId="0" fontId="3" fillId="6" borderId="4" xfId="1" applyFont="1" applyFill="1" applyBorder="1" applyAlignment="1">
      <alignment horizontal="left" vertical="top" wrapText="1" readingOrder="1"/>
    </xf>
    <xf numFmtId="0" fontId="3" fillId="6" borderId="5" xfId="1" applyFont="1" applyFill="1" applyBorder="1" applyAlignment="1">
      <alignment horizontal="left" vertical="top" wrapText="1" readingOrder="1"/>
    </xf>
    <xf numFmtId="0" fontId="3" fillId="6" borderId="6" xfId="1" applyFont="1" applyFill="1" applyBorder="1" applyAlignment="1">
      <alignment horizontal="left" vertical="top" wrapText="1" readingOrder="1"/>
    </xf>
    <xf numFmtId="0" fontId="3" fillId="6" borderId="7" xfId="1" applyFont="1" applyFill="1" applyBorder="1" applyAlignment="1">
      <alignment horizontal="left" vertical="top" wrapText="1" readingOrder="1"/>
    </xf>
    <xf numFmtId="0" fontId="3" fillId="6" borderId="0" xfId="1" applyFont="1" applyFill="1" applyBorder="1" applyAlignment="1">
      <alignment horizontal="left" vertical="top" wrapText="1" readingOrder="1"/>
    </xf>
    <xf numFmtId="0" fontId="3" fillId="6" borderId="8" xfId="1" applyFont="1" applyFill="1" applyBorder="1" applyAlignment="1">
      <alignment horizontal="left" vertical="top" wrapText="1" readingOrder="1"/>
    </xf>
    <xf numFmtId="0" fontId="3" fillId="2" borderId="7"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8" xfId="1" applyFont="1" applyFill="1" applyBorder="1" applyAlignment="1">
      <alignment horizontal="left" vertical="top" wrapText="1"/>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3" fillId="0" borderId="27" xfId="1" applyFont="1" applyFill="1" applyBorder="1" applyAlignment="1">
      <alignment horizontal="left" vertical="top" wrapText="1" readingOrder="1"/>
    </xf>
    <xf numFmtId="0" fontId="26" fillId="0" borderId="5" xfId="1" applyFont="1" applyFill="1" applyBorder="1" applyAlignment="1">
      <alignment horizontal="left" vertical="top" wrapText="1" readingOrder="1"/>
    </xf>
    <xf numFmtId="0" fontId="26" fillId="0" borderId="22" xfId="1" applyFont="1" applyFill="1" applyBorder="1" applyAlignment="1">
      <alignment horizontal="left" vertical="top" wrapText="1" readingOrder="1"/>
    </xf>
    <xf numFmtId="0" fontId="26" fillId="0" borderId="12" xfId="1" applyFont="1" applyFill="1" applyBorder="1" applyAlignment="1">
      <alignment horizontal="left" vertical="top" wrapText="1" readingOrder="1"/>
    </xf>
    <xf numFmtId="0" fontId="26" fillId="0" borderId="0" xfId="1" applyFont="1" applyFill="1" applyBorder="1" applyAlignment="1">
      <alignment horizontal="left" vertical="top" wrapText="1" readingOrder="1"/>
    </xf>
    <xf numFmtId="0" fontId="26" fillId="0" borderId="13" xfId="1" applyFont="1" applyFill="1" applyBorder="1" applyAlignment="1">
      <alignment horizontal="left" vertical="top" wrapText="1" readingOrder="1"/>
    </xf>
    <xf numFmtId="0" fontId="26" fillId="0" borderId="14" xfId="1" applyFont="1" applyFill="1" applyBorder="1" applyAlignment="1">
      <alignment horizontal="left" vertical="top" wrapText="1" readingOrder="1"/>
    </xf>
    <xf numFmtId="0" fontId="26" fillId="0" borderId="21" xfId="1" applyFont="1" applyFill="1" applyBorder="1" applyAlignment="1">
      <alignment horizontal="left" vertical="top" wrapText="1" readingOrder="1"/>
    </xf>
    <xf numFmtId="0" fontId="26" fillId="0" borderId="15" xfId="1" applyFont="1" applyFill="1" applyBorder="1" applyAlignment="1">
      <alignment horizontal="left" vertical="top" wrapText="1" readingOrder="1"/>
    </xf>
    <xf numFmtId="0" fontId="20" fillId="3" borderId="1" xfId="0" applyFont="1" applyFill="1" applyBorder="1" applyAlignment="1">
      <alignment horizontal="left"/>
    </xf>
    <xf numFmtId="0" fontId="20" fillId="3" borderId="2" xfId="0" applyFont="1" applyFill="1" applyBorder="1" applyAlignment="1">
      <alignment horizontal="left"/>
    </xf>
    <xf numFmtId="1" fontId="8" fillId="3" borderId="1" xfId="0" applyNumberFormat="1" applyFont="1" applyFill="1" applyBorder="1" applyAlignment="1">
      <alignment horizontal="left"/>
    </xf>
    <xf numFmtId="1" fontId="8" fillId="3" borderId="2" xfId="0" applyNumberFormat="1" applyFont="1" applyFill="1" applyBorder="1" applyAlignment="1">
      <alignment horizontal="left"/>
    </xf>
    <xf numFmtId="0" fontId="20" fillId="3" borderId="3" xfId="0" applyFont="1" applyFill="1" applyBorder="1" applyAlignment="1">
      <alignment horizontal="left"/>
    </xf>
    <xf numFmtId="0" fontId="3" fillId="7" borderId="7" xfId="1" applyFont="1" applyFill="1" applyBorder="1" applyAlignment="1">
      <alignment horizontal="left" vertical="top" wrapText="1" readingOrder="1"/>
    </xf>
    <xf numFmtId="0" fontId="3" fillId="0" borderId="5" xfId="1" applyFont="1" applyFill="1" applyBorder="1" applyAlignment="1">
      <alignment horizontal="left" vertical="top" wrapText="1" readingOrder="1"/>
    </xf>
    <xf numFmtId="0" fontId="16" fillId="6" borderId="27" xfId="0" applyFont="1" applyFill="1" applyBorder="1" applyAlignment="1">
      <alignment horizontal="left"/>
    </xf>
    <xf numFmtId="0" fontId="16" fillId="6" borderId="5" xfId="0" applyFont="1" applyFill="1" applyBorder="1" applyAlignment="1">
      <alignment horizontal="left"/>
    </xf>
    <xf numFmtId="0" fontId="16" fillId="6" borderId="22" xfId="0" applyFont="1" applyFill="1" applyBorder="1" applyAlignment="1">
      <alignment horizontal="left"/>
    </xf>
    <xf numFmtId="0" fontId="16" fillId="0" borderId="12" xfId="18" applyFont="1" applyFill="1" applyBorder="1" applyAlignment="1">
      <alignment horizontal="left" wrapText="1"/>
    </xf>
    <xf numFmtId="0" fontId="16" fillId="0" borderId="0" xfId="18" applyFont="1" applyFill="1" applyBorder="1" applyAlignment="1">
      <alignment horizontal="left" wrapText="1"/>
    </xf>
    <xf numFmtId="0" fontId="16" fillId="0" borderId="13" xfId="18" applyFont="1" applyFill="1" applyBorder="1" applyAlignment="1">
      <alignment horizontal="left" wrapText="1"/>
    </xf>
    <xf numFmtId="0" fontId="37" fillId="6" borderId="12" xfId="0" applyFont="1" applyFill="1" applyBorder="1" applyAlignment="1">
      <alignment horizontal="left" wrapText="1"/>
    </xf>
    <xf numFmtId="0" fontId="37" fillId="6" borderId="0" xfId="0" applyFont="1" applyFill="1" applyBorder="1" applyAlignment="1">
      <alignment horizontal="left" wrapText="1"/>
    </xf>
    <xf numFmtId="0" fontId="37" fillId="6" borderId="13" xfId="0" applyFont="1" applyFill="1" applyBorder="1" applyAlignment="1">
      <alignment horizontal="left" wrapText="1"/>
    </xf>
    <xf numFmtId="0" fontId="3" fillId="0" borderId="12" xfId="1" applyFont="1" applyFill="1" applyBorder="1" applyAlignment="1">
      <alignment horizontal="left" vertical="top" wrapText="1" readingOrder="1"/>
    </xf>
    <xf numFmtId="0" fontId="16" fillId="6" borderId="12" xfId="0" applyFont="1" applyFill="1" applyBorder="1" applyAlignment="1">
      <alignment horizontal="left"/>
    </xf>
    <xf numFmtId="0" fontId="16" fillId="6" borderId="0" xfId="0" applyFont="1" applyFill="1" applyBorder="1" applyAlignment="1">
      <alignment horizontal="left"/>
    </xf>
    <xf numFmtId="0" fontId="16" fillId="6" borderId="13" xfId="0" applyFont="1" applyFill="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3" fillId="0" borderId="12" xfId="1" applyFont="1" applyFill="1" applyBorder="1" applyAlignment="1">
      <alignment horizontal="left" readingOrder="1"/>
    </xf>
    <xf numFmtId="0" fontId="3" fillId="0" borderId="0" xfId="1" applyFont="1" applyFill="1" applyBorder="1" applyAlignment="1">
      <alignment horizontal="left" readingOrder="1"/>
    </xf>
    <xf numFmtId="0" fontId="3" fillId="0" borderId="13" xfId="1" applyFont="1" applyFill="1" applyBorder="1" applyAlignment="1">
      <alignment horizontal="left" readingOrder="1"/>
    </xf>
    <xf numFmtId="0" fontId="16" fillId="5" borderId="33" xfId="18" applyFont="1" applyBorder="1" applyAlignment="1">
      <alignment horizontal="left" wrapText="1"/>
    </xf>
    <xf numFmtId="0" fontId="16" fillId="5" borderId="34" xfId="18" applyFont="1" applyBorder="1" applyAlignment="1">
      <alignment horizontal="left" wrapText="1"/>
    </xf>
    <xf numFmtId="0" fontId="16" fillId="5" borderId="35" xfId="18" applyFont="1" applyBorder="1" applyAlignment="1">
      <alignment horizontal="left" wrapText="1"/>
    </xf>
    <xf numFmtId="0" fontId="8" fillId="4" borderId="19" xfId="0" applyFont="1" applyFill="1" applyBorder="1" applyAlignment="1">
      <alignment horizontal="center" wrapText="1"/>
    </xf>
    <xf numFmtId="0" fontId="8" fillId="4" borderId="21" xfId="0" applyFont="1" applyFill="1" applyBorder="1" applyAlignment="1">
      <alignment horizontal="center" wrapText="1"/>
    </xf>
    <xf numFmtId="0" fontId="16" fillId="5" borderId="31" xfId="18" applyFont="1" applyBorder="1" applyAlignment="1">
      <alignment horizontal="left" wrapText="1"/>
    </xf>
    <xf numFmtId="0" fontId="16" fillId="5" borderId="28" xfId="18" applyFont="1" applyBorder="1" applyAlignment="1">
      <alignment horizontal="left" wrapText="1"/>
    </xf>
    <xf numFmtId="0" fontId="16" fillId="5" borderId="32" xfId="18" applyFont="1" applyBorder="1" applyAlignment="1">
      <alignment horizontal="left" wrapText="1"/>
    </xf>
    <xf numFmtId="0" fontId="16" fillId="5" borderId="30" xfId="18" applyFont="1" applyAlignment="1">
      <alignment horizontal="left" wrapText="1"/>
    </xf>
    <xf numFmtId="0" fontId="20" fillId="4" borderId="19" xfId="0" applyFont="1" applyFill="1" applyBorder="1" applyAlignment="1">
      <alignment horizontal="center" wrapText="1"/>
    </xf>
    <xf numFmtId="0" fontId="20" fillId="4" borderId="21" xfId="0" applyFont="1" applyFill="1" applyBorder="1" applyAlignment="1">
      <alignment horizontal="center" wrapText="1"/>
    </xf>
    <xf numFmtId="0" fontId="1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20" fillId="3" borderId="16" xfId="0" applyFont="1" applyFill="1" applyBorder="1" applyAlignment="1">
      <alignment horizontal="left"/>
    </xf>
    <xf numFmtId="0" fontId="20" fillId="3" borderId="17" xfId="0" applyFont="1" applyFill="1" applyBorder="1" applyAlignment="1">
      <alignment horizontal="left"/>
    </xf>
    <xf numFmtId="0" fontId="27" fillId="0" borderId="21" xfId="0" applyFont="1" applyFill="1" applyBorder="1" applyAlignment="1">
      <alignment horizont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20" fillId="4" borderId="19"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20" xfId="0" applyFont="1" applyFill="1" applyBorder="1" applyAlignment="1">
      <alignment horizontal="center"/>
    </xf>
    <xf numFmtId="0" fontId="20" fillId="4" borderId="15" xfId="0" applyFont="1" applyFill="1" applyBorder="1" applyAlignment="1">
      <alignment horizontal="center"/>
    </xf>
    <xf numFmtId="0" fontId="40" fillId="4" borderId="18" xfId="0" applyFont="1" applyFill="1" applyBorder="1" applyAlignment="1">
      <alignment horizontal="center" wrapText="1"/>
    </xf>
    <xf numFmtId="0" fontId="40" fillId="4" borderId="14" xfId="0" applyFont="1" applyFill="1" applyBorder="1" applyAlignment="1">
      <alignment horizontal="center" wrapText="1"/>
    </xf>
    <xf numFmtId="0" fontId="20" fillId="4" borderId="19" xfId="0" applyFont="1" applyFill="1" applyBorder="1" applyAlignment="1">
      <alignment horizontal="center" vertical="center" wrapText="1"/>
    </xf>
    <xf numFmtId="0" fontId="20" fillId="4" borderId="18" xfId="0" applyFont="1" applyFill="1" applyBorder="1" applyAlignment="1">
      <alignment horizontal="center"/>
    </xf>
    <xf numFmtId="0" fontId="20" fillId="4" borderId="14" xfId="0" applyFont="1" applyFill="1" applyBorder="1" applyAlignment="1">
      <alignment horizontal="center"/>
    </xf>
    <xf numFmtId="0" fontId="20" fillId="4" borderId="19" xfId="0" applyFont="1" applyFill="1" applyBorder="1" applyAlignment="1">
      <alignment horizontal="center"/>
    </xf>
    <xf numFmtId="0" fontId="20" fillId="4" borderId="21" xfId="0" applyFont="1" applyFill="1" applyBorder="1" applyAlignment="1">
      <alignment horizontal="center"/>
    </xf>
    <xf numFmtId="0" fontId="40" fillId="4" borderId="20" xfId="0" applyFont="1" applyFill="1" applyBorder="1" applyAlignment="1">
      <alignment horizontal="center" vertical="center" wrapText="1"/>
    </xf>
    <xf numFmtId="0" fontId="40" fillId="4" borderId="15" xfId="0" applyFont="1" applyFill="1" applyBorder="1" applyAlignment="1">
      <alignment horizontal="center" vertical="center" wrapText="1"/>
    </xf>
    <xf numFmtId="0" fontId="20" fillId="4" borderId="16" xfId="0" applyFont="1" applyFill="1" applyBorder="1" applyAlignment="1">
      <alignment horizontal="center"/>
    </xf>
    <xf numFmtId="0" fontId="20" fillId="4" borderId="28" xfId="0" applyFont="1" applyFill="1" applyBorder="1" applyAlignment="1">
      <alignment horizontal="center"/>
    </xf>
    <xf numFmtId="0" fontId="20" fillId="4" borderId="17" xfId="0" applyFont="1" applyFill="1" applyBorder="1" applyAlignment="1">
      <alignment horizontal="center"/>
    </xf>
    <xf numFmtId="0" fontId="37" fillId="5" borderId="31" xfId="18" applyFont="1" applyBorder="1" applyAlignment="1">
      <alignment horizontal="left" wrapText="1"/>
    </xf>
    <xf numFmtId="0" fontId="37" fillId="5" borderId="28" xfId="18" applyFont="1" applyBorder="1" applyAlignment="1">
      <alignment horizontal="left" wrapText="1"/>
    </xf>
    <xf numFmtId="0" fontId="38" fillId="0" borderId="14" xfId="19" applyFont="1" applyBorder="1" applyAlignment="1">
      <alignment horizontal="left" wrapText="1"/>
    </xf>
    <xf numFmtId="0" fontId="38" fillId="0" borderId="21" xfId="19" applyFont="1" applyBorder="1" applyAlignment="1">
      <alignment horizontal="left" wrapText="1"/>
    </xf>
    <xf numFmtId="0" fontId="38" fillId="0" borderId="15" xfId="19" applyFont="1" applyBorder="1" applyAlignment="1">
      <alignment horizontal="left" wrapText="1"/>
    </xf>
    <xf numFmtId="0" fontId="3" fillId="6" borderId="12" xfId="1" applyFont="1" applyFill="1" applyBorder="1" applyAlignment="1">
      <alignment horizontal="left" wrapText="1" readingOrder="1"/>
    </xf>
    <xf numFmtId="0" fontId="3" fillId="6" borderId="0" xfId="1" applyFont="1" applyFill="1" applyBorder="1" applyAlignment="1">
      <alignment horizontal="left" wrapText="1" readingOrder="1"/>
    </xf>
    <xf numFmtId="0" fontId="3" fillId="6" borderId="13" xfId="1" applyFont="1" applyFill="1" applyBorder="1" applyAlignment="1">
      <alignment horizontal="left" wrapText="1" readingOrder="1"/>
    </xf>
    <xf numFmtId="0" fontId="3" fillId="0" borderId="12" xfId="1" applyFont="1" applyFill="1" applyBorder="1" applyAlignment="1">
      <alignment horizontal="left" wrapText="1" readingOrder="1"/>
    </xf>
    <xf numFmtId="0" fontId="3" fillId="0" borderId="0" xfId="1" applyFont="1" applyFill="1" applyBorder="1" applyAlignment="1">
      <alignment horizontal="left" wrapText="1" readingOrder="1"/>
    </xf>
    <xf numFmtId="0" fontId="3" fillId="0" borderId="13" xfId="1" applyFont="1" applyFill="1" applyBorder="1" applyAlignment="1">
      <alignment horizontal="left" wrapText="1" readingOrder="1"/>
    </xf>
    <xf numFmtId="0" fontId="38" fillId="0" borderId="12" xfId="19" applyFont="1" applyFill="1" applyBorder="1" applyAlignment="1">
      <alignment horizontal="left" wrapText="1" readingOrder="1"/>
    </xf>
    <xf numFmtId="0" fontId="38" fillId="0" borderId="0" xfId="19" applyFont="1" applyFill="1" applyBorder="1" applyAlignment="1">
      <alignment horizontal="left" wrapText="1" readingOrder="1"/>
    </xf>
    <xf numFmtId="0" fontId="38" fillId="0" borderId="13" xfId="19" applyFont="1" applyFill="1" applyBorder="1" applyAlignment="1">
      <alignment horizontal="left" wrapText="1" readingOrder="1"/>
    </xf>
    <xf numFmtId="0" fontId="38" fillId="6" borderId="12" xfId="19" applyFont="1" applyFill="1" applyBorder="1" applyAlignment="1">
      <alignment horizontal="left" wrapText="1" readingOrder="1"/>
    </xf>
    <xf numFmtId="0" fontId="38" fillId="6" borderId="0" xfId="19" applyFont="1" applyFill="1" applyBorder="1" applyAlignment="1">
      <alignment horizontal="left" wrapText="1" readingOrder="1"/>
    </xf>
    <xf numFmtId="0" fontId="38" fillId="6" borderId="13" xfId="19" applyFont="1" applyFill="1" applyBorder="1" applyAlignment="1">
      <alignment horizontal="left" wrapText="1" readingOrder="1"/>
    </xf>
    <xf numFmtId="0" fontId="20" fillId="3" borderId="18" xfId="0" applyFont="1" applyFill="1" applyBorder="1" applyAlignment="1">
      <alignment horizontal="left" wrapText="1"/>
    </xf>
    <xf numFmtId="0" fontId="20" fillId="3" borderId="20" xfId="0" applyFont="1" applyFill="1" applyBorder="1" applyAlignment="1">
      <alignment horizontal="left" wrapText="1"/>
    </xf>
    <xf numFmtId="0" fontId="16" fillId="0" borderId="19" xfId="0" applyFont="1" applyBorder="1" applyAlignment="1">
      <alignment horizontal="left" wrapText="1"/>
    </xf>
    <xf numFmtId="0" fontId="16" fillId="6" borderId="27" xfId="0" applyFont="1" applyFill="1" applyBorder="1" applyAlignment="1">
      <alignment horizontal="left" wrapText="1"/>
    </xf>
    <xf numFmtId="0" fontId="16" fillId="6" borderId="5" xfId="0" applyFont="1" applyFill="1" applyBorder="1" applyAlignment="1">
      <alignment horizontal="left" wrapText="1"/>
    </xf>
    <xf numFmtId="0" fontId="16" fillId="6" borderId="22" xfId="0" applyFont="1" applyFill="1" applyBorder="1" applyAlignment="1">
      <alignment horizontal="left" wrapText="1"/>
    </xf>
    <xf numFmtId="0" fontId="16" fillId="6" borderId="12" xfId="0" applyFont="1" applyFill="1" applyBorder="1" applyAlignment="1">
      <alignment horizontal="left" wrapText="1"/>
    </xf>
    <xf numFmtId="0" fontId="16" fillId="6" borderId="0" xfId="0" applyFont="1" applyFill="1" applyBorder="1" applyAlignment="1">
      <alignment horizontal="left" wrapText="1"/>
    </xf>
    <xf numFmtId="0" fontId="16" fillId="6" borderId="13" xfId="0" applyFont="1" applyFill="1" applyBorder="1" applyAlignment="1">
      <alignment horizontal="left" wrapText="1"/>
    </xf>
    <xf numFmtId="0" fontId="3" fillId="6" borderId="12" xfId="0" applyFont="1" applyFill="1" applyBorder="1" applyAlignment="1">
      <alignment horizontal="left" wrapText="1"/>
    </xf>
    <xf numFmtId="0" fontId="3" fillId="6" borderId="0" xfId="0" applyFont="1" applyFill="1" applyBorder="1" applyAlignment="1">
      <alignment horizontal="left" wrapText="1"/>
    </xf>
    <xf numFmtId="0" fontId="3" fillId="6" borderId="13" xfId="0" applyFont="1" applyFill="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6" fillId="6" borderId="14" xfId="0" applyFont="1" applyFill="1" applyBorder="1" applyAlignment="1">
      <alignment horizontal="left" wrapText="1"/>
    </xf>
    <xf numFmtId="0" fontId="16" fillId="6" borderId="21" xfId="0" applyFont="1" applyFill="1" applyBorder="1" applyAlignment="1">
      <alignment horizontal="left" wrapText="1"/>
    </xf>
    <xf numFmtId="0" fontId="16" fillId="6" borderId="15" xfId="0" applyFont="1" applyFill="1" applyBorder="1" applyAlignment="1">
      <alignment horizontal="left" wrapText="1"/>
    </xf>
    <xf numFmtId="0" fontId="3" fillId="0" borderId="4" xfId="1" applyFont="1" applyFill="1" applyBorder="1" applyAlignment="1">
      <alignment horizontal="left" vertical="top" wrapText="1" readingOrder="1"/>
    </xf>
    <xf numFmtId="0" fontId="3" fillId="0" borderId="22" xfId="1" applyFont="1" applyFill="1" applyBorder="1" applyAlignment="1">
      <alignment horizontal="left" vertical="top" wrapText="1" readingOrder="1"/>
    </xf>
    <xf numFmtId="0" fontId="3" fillId="0" borderId="36" xfId="1" applyFont="1" applyFill="1" applyBorder="1" applyAlignment="1">
      <alignment horizontal="left" vertical="top" wrapText="1" readingOrder="1"/>
    </xf>
    <xf numFmtId="0" fontId="3" fillId="0" borderId="21" xfId="1" applyFont="1" applyFill="1" applyBorder="1" applyAlignment="1">
      <alignment horizontal="left" vertical="top" wrapText="1" readingOrder="1"/>
    </xf>
    <xf numFmtId="0" fontId="3" fillId="0" borderId="15" xfId="1" applyFont="1" applyFill="1" applyBorder="1" applyAlignment="1">
      <alignment horizontal="left" vertical="top" wrapText="1" readingOrder="1"/>
    </xf>
    <xf numFmtId="0" fontId="8" fillId="4" borderId="1" xfId="1" applyFont="1" applyFill="1" applyBorder="1" applyAlignment="1">
      <alignment horizontal="left" vertical="top" wrapText="1" readingOrder="1"/>
    </xf>
    <xf numFmtId="0" fontId="8" fillId="4" borderId="3" xfId="1" applyFont="1" applyFill="1" applyBorder="1" applyAlignment="1">
      <alignment horizontal="left" vertical="top" wrapText="1" readingOrder="1"/>
    </xf>
    <xf numFmtId="0" fontId="8" fillId="4" borderId="29" xfId="1" applyFont="1" applyFill="1" applyBorder="1" applyAlignment="1">
      <alignment horizontal="left" vertical="top" wrapText="1" readingOrder="1"/>
    </xf>
  </cellXfs>
  <cellStyles count="20">
    <cellStyle name="Collegamento ipertestuale" xfId="19" builtinId="8"/>
    <cellStyle name="Comma 2" xfId="7" xr:uid="{96E4F9E2-9918-4646-867B-CB8692A08595}"/>
    <cellStyle name="Comma 2 2" xfId="10" xr:uid="{F7F3FCB6-002F-46FB-B1C4-87AACA5DDCDF}"/>
    <cellStyle name="Comma 2 2 2" xfId="14" xr:uid="{74A2A998-A2A6-493C-809E-BC73372E74AF}"/>
    <cellStyle name="Comma 2 3" xfId="12" xr:uid="{1C2A1B4C-6737-4063-B520-199F2D9BEE46}"/>
    <cellStyle name="Comma 3" xfId="4" xr:uid="{D966D86A-5103-4D5D-99D4-8911BDF16D22}"/>
    <cellStyle name="Comma 3 2" xfId="13" xr:uid="{2389B6D4-3BE1-4B18-87F2-1319C7AC04B6}"/>
    <cellStyle name="Comma 3 3" xfId="9" xr:uid="{DCA0D938-4427-4DBD-87B7-639FA2FEFFA7}"/>
    <cellStyle name="Comma 4" xfId="11" xr:uid="{923207C8-9E00-4F67-BC36-811BCFB0C20D}"/>
    <cellStyle name="Comma 5" xfId="5" xr:uid="{A6CDC4FA-741B-488F-BE2B-E4ED763D6753}"/>
    <cellStyle name="Comma 6" xfId="15" xr:uid="{89C613CD-7CFD-46E6-AF5B-4FACBB27E4EF}"/>
    <cellStyle name="Normal 2" xfId="2" xr:uid="{54BECBCC-5592-45AC-934A-5CFA05797462}"/>
    <cellStyle name="Normal 2 2" xfId="6" xr:uid="{04C549B2-FFC4-4163-B6EF-5939C7F02C1C}"/>
    <cellStyle name="Normal 3" xfId="8" xr:uid="{FB32AF18-D1CF-46AA-8953-8398F2BAC3E8}"/>
    <cellStyle name="Normal 3 2" xfId="3" xr:uid="{4FF0B223-2BF9-48BF-A5A3-300F25175907}"/>
    <cellStyle name="Normal 4" xfId="16" xr:uid="{FD5A81A0-734F-4377-8F6F-4089C5D01173}"/>
    <cellStyle name="Normal_Project Bolshoi - Pipeline_Terminal v9" xfId="1" xr:uid="{3B0AE532-ACFD-4326-B5E0-347E25FF862C}"/>
    <cellStyle name="Normale" xfId="0" builtinId="0"/>
    <cellStyle name="Nota" xfId="18" builtinId="10"/>
    <cellStyle name="Percent 2" xfId="17" xr:uid="{52CEFE13-2A5D-46CA-B642-AD58929054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13</xdr:col>
      <xdr:colOff>265529</xdr:colOff>
      <xdr:row>0</xdr:row>
      <xdr:rowOff>44645</xdr:rowOff>
    </xdr:from>
    <xdr:to>
      <xdr:col>15</xdr:col>
      <xdr:colOff>550042</xdr:colOff>
      <xdr:row>4</xdr:row>
      <xdr:rowOff>44645</xdr:rowOff>
    </xdr:to>
    <xdr:pic>
      <xdr:nvPicPr>
        <xdr:cNvPr id="3" name="Picture 2">
          <a:extLst>
            <a:ext uri="{FF2B5EF4-FFF2-40B4-BE49-F238E27FC236}">
              <a16:creationId xmlns:a16="http://schemas.microsoft.com/office/drawing/2014/main" id="{939D360E-7C2A-4C36-A8EC-1D7AA49BF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792" y="44645"/>
          <a:ext cx="1507724" cy="802105"/>
        </a:xfrm>
        <a:prstGeom prst="rect">
          <a:avLst/>
        </a:prstGeom>
      </xdr:spPr>
    </xdr:pic>
    <xdr:clientData/>
  </xdr:twoCellAnchor>
  <xdr:twoCellAnchor editAs="oneCell">
    <xdr:from>
      <xdr:col>10</xdr:col>
      <xdr:colOff>74220</xdr:colOff>
      <xdr:row>1</xdr:row>
      <xdr:rowOff>12369</xdr:rowOff>
    </xdr:from>
    <xdr:to>
      <xdr:col>12</xdr:col>
      <xdr:colOff>432269</xdr:colOff>
      <xdr:row>3</xdr:row>
      <xdr:rowOff>185107</xdr:rowOff>
    </xdr:to>
    <xdr:pic>
      <xdr:nvPicPr>
        <xdr:cNvPr id="4" name="Picture 3">
          <a:extLst>
            <a:ext uri="{FF2B5EF4-FFF2-40B4-BE49-F238E27FC236}">
              <a16:creationId xmlns:a16="http://schemas.microsoft.com/office/drawing/2014/main" id="{816A6088-DB53-4125-90F5-E1371DC4FF15}"/>
            </a:ext>
          </a:extLst>
        </xdr:cNvPr>
        <xdr:cNvPicPr>
          <a:picLocks noChangeAspect="1"/>
        </xdr:cNvPicPr>
      </xdr:nvPicPr>
      <xdr:blipFill>
        <a:blip xmlns:r="http://schemas.openxmlformats.org/officeDocument/2006/relationships" r:embed="rId2"/>
        <a:stretch>
          <a:fillRect/>
        </a:stretch>
      </xdr:blipFill>
      <xdr:spPr>
        <a:xfrm>
          <a:off x="6135584" y="197921"/>
          <a:ext cx="2619048"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17</xdr:row>
      <xdr:rowOff>19050</xdr:rowOff>
    </xdr:from>
    <xdr:to>
      <xdr:col>3</xdr:col>
      <xdr:colOff>1209675</xdr:colOff>
      <xdr:row>35</xdr:row>
      <xdr:rowOff>123825</xdr:rowOff>
    </xdr:to>
    <xdr:pic>
      <xdr:nvPicPr>
        <xdr:cNvPr id="2" name="Picture 1">
          <a:extLst>
            <a:ext uri="{FF2B5EF4-FFF2-40B4-BE49-F238E27FC236}">
              <a16:creationId xmlns:a16="http://schemas.microsoft.com/office/drawing/2014/main" id="{78680D8D-0059-4741-BA6C-218F173DFE98}"/>
            </a:ext>
          </a:extLst>
        </xdr:cNvPr>
        <xdr:cNvPicPr>
          <a:picLocks noChangeAspect="1"/>
        </xdr:cNvPicPr>
      </xdr:nvPicPr>
      <xdr:blipFill>
        <a:blip xmlns:r="http://schemas.openxmlformats.org/officeDocument/2006/relationships" r:embed="rId1"/>
        <a:stretch>
          <a:fillRect/>
        </a:stretch>
      </xdr:blipFill>
      <xdr:spPr>
        <a:xfrm>
          <a:off x="628650" y="3257550"/>
          <a:ext cx="6038850" cy="3533775"/>
        </a:xfrm>
        <a:prstGeom prst="rect">
          <a:avLst/>
        </a:prstGeom>
      </xdr:spPr>
    </xdr:pic>
    <xdr:clientData/>
  </xdr:twoCellAnchor>
  <xdr:twoCellAnchor editAs="oneCell">
    <xdr:from>
      <xdr:col>1</xdr:col>
      <xdr:colOff>9525</xdr:colOff>
      <xdr:row>39</xdr:row>
      <xdr:rowOff>28575</xdr:rowOff>
    </xdr:from>
    <xdr:to>
      <xdr:col>3</xdr:col>
      <xdr:colOff>1209675</xdr:colOff>
      <xdr:row>49</xdr:row>
      <xdr:rowOff>123825</xdr:rowOff>
    </xdr:to>
    <xdr:pic>
      <xdr:nvPicPr>
        <xdr:cNvPr id="5" name="Picture 4">
          <a:extLst>
            <a:ext uri="{FF2B5EF4-FFF2-40B4-BE49-F238E27FC236}">
              <a16:creationId xmlns:a16="http://schemas.microsoft.com/office/drawing/2014/main" id="{B62EF4DA-6345-49D8-96B6-3DB43F1C95FE}"/>
            </a:ext>
            <a:ext uri="{147F2762-F138-4A5C-976F-8EAC2B608ADB}">
              <a16:predDERef xmlns:a16="http://schemas.microsoft.com/office/drawing/2014/main" pred="{78680D8D-0059-4741-BA6C-218F173DFE98}"/>
            </a:ext>
          </a:extLst>
        </xdr:cNvPr>
        <xdr:cNvPicPr>
          <a:picLocks noChangeAspect="1"/>
        </xdr:cNvPicPr>
      </xdr:nvPicPr>
      <xdr:blipFill>
        <a:blip xmlns:r="http://schemas.openxmlformats.org/officeDocument/2006/relationships" r:embed="rId2"/>
        <a:stretch>
          <a:fillRect/>
        </a:stretch>
      </xdr:blipFill>
      <xdr:spPr>
        <a:xfrm>
          <a:off x="619125" y="7448550"/>
          <a:ext cx="6048375" cy="2000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13</xdr:row>
      <xdr:rowOff>57150</xdr:rowOff>
    </xdr:from>
    <xdr:to>
      <xdr:col>2</xdr:col>
      <xdr:colOff>1762125</xdr:colOff>
      <xdr:row>21</xdr:row>
      <xdr:rowOff>133350</xdr:rowOff>
    </xdr:to>
    <xdr:pic>
      <xdr:nvPicPr>
        <xdr:cNvPr id="2" name="Picture 1" descr="Image">
          <a:extLst>
            <a:ext uri="{FF2B5EF4-FFF2-40B4-BE49-F238E27FC236}">
              <a16:creationId xmlns:a16="http://schemas.microsoft.com/office/drawing/2014/main" id="{43BEA68D-1D1C-46CE-9676-A27FA9B620A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78" b="75299"/>
        <a:stretch/>
      </xdr:blipFill>
      <xdr:spPr bwMode="auto">
        <a:xfrm>
          <a:off x="619125" y="2533650"/>
          <a:ext cx="4505325"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c.europa.eu/agriculture/sites/agriculture/files/statistics/agricultural/2013/pdf/c3-1-33_en.pdf" TargetMode="External"/><Relationship Id="rId2" Type="http://schemas.openxmlformats.org/officeDocument/2006/relationships/hyperlink" Target="https://ec.europa.eu/eurostat/statistics-explained/index.php?title=Forests,_forestry_and_logging" TargetMode="External"/><Relationship Id="rId1" Type="http://schemas.openxmlformats.org/officeDocument/2006/relationships/hyperlink" Target="http://appsso.eurostat.ec.europa.eu/nui/show.do?dataset=apri_lrnt&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AECF1-F963-41D0-B88D-EC90DDA92D6D}">
  <dimension ref="A1:AL62"/>
  <sheetViews>
    <sheetView tabSelected="1" zoomScale="95" zoomScaleNormal="95" workbookViewId="0">
      <selection activeCell="L11" sqref="L11:M11"/>
    </sheetView>
  </sheetViews>
  <sheetFormatPr defaultRowHeight="14.4"/>
  <cols>
    <col min="11" max="11" width="24.88671875" customWidth="1"/>
    <col min="13" max="13" width="13" customWidth="1"/>
    <col min="17" max="17" width="9.88671875" customWidth="1"/>
  </cols>
  <sheetData>
    <row r="1" spans="1:38">
      <c r="A1" s="18"/>
      <c r="B1" s="13"/>
      <c r="C1" s="22"/>
      <c r="D1" s="13"/>
      <c r="E1" s="13"/>
      <c r="F1" s="13"/>
      <c r="G1" s="13"/>
      <c r="H1" s="13"/>
      <c r="I1" s="13"/>
      <c r="J1" s="13"/>
      <c r="K1" s="13"/>
      <c r="L1" s="13"/>
      <c r="M1" s="13"/>
      <c r="N1" s="13"/>
      <c r="O1" s="13"/>
      <c r="P1" s="13"/>
      <c r="Q1" s="13"/>
      <c r="R1" s="13"/>
      <c r="S1" s="16"/>
      <c r="T1" s="15"/>
    </row>
    <row r="2" spans="1:38" ht="17.399999999999999">
      <c r="A2" s="3"/>
      <c r="B2" s="3"/>
      <c r="C2" s="300" t="s">
        <v>404</v>
      </c>
      <c r="D2" s="301"/>
      <c r="E2" s="301"/>
      <c r="F2" s="301"/>
      <c r="G2" s="302"/>
      <c r="H2" s="10"/>
      <c r="I2" s="10"/>
      <c r="J2" s="10"/>
      <c r="K2" s="10"/>
      <c r="L2" s="10"/>
      <c r="M2" s="10"/>
      <c r="N2" s="10"/>
      <c r="O2" s="10"/>
      <c r="P2" s="2"/>
      <c r="Q2" s="2"/>
      <c r="R2" s="3"/>
      <c r="S2" s="16"/>
      <c r="T2" s="15"/>
    </row>
    <row r="3" spans="1:38">
      <c r="A3" s="3"/>
      <c r="B3" s="3"/>
      <c r="C3" s="23"/>
      <c r="D3" s="3"/>
      <c r="E3" s="3"/>
      <c r="F3" s="3"/>
      <c r="G3" s="3"/>
      <c r="H3" s="4"/>
      <c r="I3" s="4"/>
      <c r="J3" s="4"/>
      <c r="K3" s="4"/>
      <c r="L3" s="4"/>
      <c r="M3" s="4"/>
      <c r="N3" s="4"/>
      <c r="O3" s="4"/>
      <c r="P3" s="4"/>
      <c r="Q3" s="4"/>
      <c r="R3" s="3"/>
      <c r="S3" s="16"/>
      <c r="T3" s="62"/>
      <c r="U3" s="62"/>
      <c r="V3" s="62"/>
      <c r="W3" s="62"/>
      <c r="X3" s="62"/>
      <c r="Y3" s="62"/>
      <c r="Z3" s="62"/>
      <c r="AA3" s="62"/>
      <c r="AB3" s="62"/>
    </row>
    <row r="4" spans="1:38">
      <c r="A4" s="3"/>
      <c r="B4" s="3"/>
      <c r="C4" s="267" t="s">
        <v>0</v>
      </c>
      <c r="D4" s="268"/>
      <c r="E4" s="268"/>
      <c r="F4" s="268"/>
      <c r="G4" s="268"/>
      <c r="H4" s="268"/>
      <c r="I4" s="269"/>
      <c r="J4" s="20"/>
      <c r="K4" s="21"/>
      <c r="L4" s="11"/>
      <c r="M4" s="11"/>
      <c r="N4" s="11"/>
      <c r="O4" s="11"/>
      <c r="P4" s="5"/>
      <c r="Q4" s="5"/>
      <c r="R4" s="3"/>
      <c r="S4" s="16"/>
      <c r="T4" s="62"/>
      <c r="U4" s="62"/>
      <c r="V4" s="62"/>
      <c r="W4" s="62"/>
      <c r="X4" s="62"/>
      <c r="Y4" s="62"/>
      <c r="Z4" s="62"/>
      <c r="AA4" s="62"/>
      <c r="AB4" s="62"/>
    </row>
    <row r="5" spans="1:38">
      <c r="A5" s="3"/>
      <c r="B5" s="3"/>
      <c r="C5" s="23"/>
      <c r="D5" s="3"/>
      <c r="E5" s="3"/>
      <c r="F5" s="3"/>
      <c r="G5" s="3"/>
      <c r="H5" s="3"/>
      <c r="I5" s="3"/>
      <c r="J5" s="3"/>
      <c r="K5" s="3"/>
      <c r="L5" s="3"/>
      <c r="M5" s="3"/>
      <c r="N5" s="3"/>
      <c r="O5" s="3" t="s">
        <v>442</v>
      </c>
      <c r="P5" s="3"/>
      <c r="Q5" s="3"/>
      <c r="R5" s="3"/>
      <c r="S5" s="16"/>
      <c r="T5" s="239"/>
      <c r="U5" s="239"/>
      <c r="V5" s="240"/>
      <c r="W5" s="240"/>
      <c r="X5" s="240"/>
      <c r="Y5" s="240"/>
      <c r="Z5" s="240"/>
      <c r="AA5" s="240"/>
      <c r="AB5" s="240"/>
    </row>
    <row r="6" spans="1:38" s="24" customFormat="1">
      <c r="A6" s="3"/>
      <c r="B6" s="3"/>
      <c r="C6" s="23"/>
      <c r="D6" s="3"/>
      <c r="E6" s="3"/>
      <c r="F6" s="3"/>
      <c r="G6" s="3"/>
      <c r="H6" s="3"/>
      <c r="I6" s="3"/>
      <c r="J6" s="3"/>
      <c r="K6" s="3"/>
      <c r="L6" s="3"/>
      <c r="M6" s="3"/>
      <c r="N6" s="3"/>
      <c r="O6" s="3"/>
      <c r="P6" s="3"/>
      <c r="Q6" s="3"/>
      <c r="R6" s="3"/>
      <c r="S6" s="16"/>
      <c r="T6" s="237"/>
      <c r="U6" s="237"/>
      <c r="V6" s="238"/>
      <c r="W6" s="238"/>
      <c r="X6" s="238"/>
      <c r="Y6" s="238"/>
      <c r="Z6" s="238"/>
      <c r="AA6" s="238"/>
      <c r="AB6" s="238"/>
    </row>
    <row r="7" spans="1:38" ht="15.6">
      <c r="A7" s="17"/>
      <c r="B7" s="17"/>
      <c r="C7" s="270" t="s">
        <v>1</v>
      </c>
      <c r="D7" s="271"/>
      <c r="E7" s="275" t="s">
        <v>2</v>
      </c>
      <c r="F7" s="276"/>
      <c r="G7" s="276"/>
      <c r="H7" s="276"/>
      <c r="I7" s="276"/>
      <c r="J7" s="276"/>
      <c r="K7" s="277"/>
      <c r="L7" s="270" t="s">
        <v>8</v>
      </c>
      <c r="M7" s="271"/>
      <c r="N7" s="272" t="s">
        <v>440</v>
      </c>
      <c r="O7" s="273"/>
      <c r="P7" s="273"/>
      <c r="Q7" s="274"/>
      <c r="R7" s="19"/>
      <c r="S7" s="16"/>
      <c r="T7" s="62"/>
      <c r="U7" s="62"/>
      <c r="V7" s="62"/>
      <c r="W7" s="62"/>
      <c r="X7" s="62"/>
      <c r="Y7" s="62"/>
      <c r="Z7" s="62"/>
      <c r="AA7" s="62"/>
      <c r="AB7" s="62"/>
    </row>
    <row r="8" spans="1:38" s="24" customFormat="1" ht="31.5" customHeight="1">
      <c r="A8" s="17"/>
      <c r="B8" s="17"/>
      <c r="C8" s="241" t="s">
        <v>6</v>
      </c>
      <c r="D8" s="242"/>
      <c r="E8" s="246" t="s">
        <v>7</v>
      </c>
      <c r="F8" s="247"/>
      <c r="G8" s="247"/>
      <c r="H8" s="247"/>
      <c r="I8" s="247"/>
      <c r="J8" s="247"/>
      <c r="K8" s="248"/>
      <c r="L8" s="241" t="s">
        <v>3</v>
      </c>
      <c r="M8" s="242"/>
      <c r="N8" s="243" t="s">
        <v>441</v>
      </c>
      <c r="O8" s="244"/>
      <c r="P8" s="244"/>
      <c r="Q8" s="245"/>
      <c r="R8" s="19"/>
      <c r="S8" s="16"/>
      <c r="T8" s="236"/>
      <c r="U8" s="236"/>
      <c r="V8" s="236"/>
      <c r="W8" s="236"/>
      <c r="X8" s="236"/>
      <c r="Y8" s="236"/>
      <c r="Z8" s="62"/>
      <c r="AA8" s="62"/>
      <c r="AB8" s="62"/>
    </row>
    <row r="9" spans="1:38" ht="33.75" customHeight="1">
      <c r="A9" s="7"/>
      <c r="B9" s="7"/>
      <c r="C9" s="241" t="s">
        <v>4</v>
      </c>
      <c r="D9" s="242"/>
      <c r="E9" s="246" t="s">
        <v>435</v>
      </c>
      <c r="F9" s="247"/>
      <c r="G9" s="247"/>
      <c r="H9" s="247"/>
      <c r="I9" s="247"/>
      <c r="J9" s="247"/>
      <c r="K9" s="248"/>
      <c r="L9" s="241" t="s">
        <v>5</v>
      </c>
      <c r="M9" s="242"/>
      <c r="N9" s="303" t="s">
        <v>432</v>
      </c>
      <c r="O9" s="304"/>
      <c r="P9" s="304"/>
      <c r="Q9" s="305"/>
      <c r="R9" s="12"/>
      <c r="S9" s="16"/>
      <c r="T9" s="62"/>
      <c r="U9" s="62"/>
      <c r="V9" s="62"/>
      <c r="W9" s="62"/>
      <c r="X9" s="62"/>
      <c r="Y9" s="62"/>
      <c r="Z9" s="62"/>
      <c r="AA9" s="62"/>
      <c r="AB9" s="62"/>
    </row>
    <row r="10" spans="1:38" ht="60" customHeight="1">
      <c r="A10" s="7"/>
      <c r="B10" s="7"/>
      <c r="C10" s="241" t="s">
        <v>436</v>
      </c>
      <c r="D10" s="242"/>
      <c r="E10" s="246" t="s">
        <v>438</v>
      </c>
      <c r="F10" s="247"/>
      <c r="G10" s="247"/>
      <c r="H10" s="247"/>
      <c r="I10" s="247"/>
      <c r="J10" s="247"/>
      <c r="K10" s="248"/>
      <c r="L10" s="241" t="s">
        <v>402</v>
      </c>
      <c r="M10" s="242"/>
      <c r="N10" s="303" t="s">
        <v>433</v>
      </c>
      <c r="O10" s="304"/>
      <c r="P10" s="304"/>
      <c r="Q10" s="305"/>
      <c r="R10" s="12"/>
      <c r="S10" s="16"/>
      <c r="T10" s="15"/>
    </row>
    <row r="11" spans="1:38" ht="27" customHeight="1">
      <c r="A11" s="7"/>
      <c r="B11" s="7"/>
      <c r="C11" s="241" t="s">
        <v>437</v>
      </c>
      <c r="D11" s="242"/>
      <c r="E11" s="285" t="s">
        <v>439</v>
      </c>
      <c r="F11" s="286"/>
      <c r="G11" s="286"/>
      <c r="H11" s="286"/>
      <c r="I11" s="286"/>
      <c r="J11" s="286"/>
      <c r="K11" s="287"/>
      <c r="L11" s="241" t="s">
        <v>9</v>
      </c>
      <c r="M11" s="242"/>
      <c r="N11" s="288" t="s">
        <v>10</v>
      </c>
      <c r="O11" s="289"/>
      <c r="P11" s="289"/>
      <c r="Q11" s="290"/>
      <c r="R11" s="12"/>
      <c r="S11" s="16"/>
      <c r="T11" s="15"/>
    </row>
    <row r="12" spans="1:38">
      <c r="A12" s="7"/>
      <c r="S12" s="16"/>
    </row>
    <row r="13" spans="1:38">
      <c r="B13" s="7"/>
      <c r="C13" s="251" t="s">
        <v>14</v>
      </c>
      <c r="D13" s="252"/>
      <c r="E13" s="252"/>
      <c r="F13" s="252"/>
      <c r="G13" s="252"/>
      <c r="H13" s="252"/>
      <c r="I13" s="252"/>
      <c r="J13" s="252"/>
      <c r="K13" s="252"/>
      <c r="L13" s="252"/>
      <c r="M13" s="252"/>
      <c r="N13" s="252"/>
      <c r="O13" s="252"/>
      <c r="P13" s="252"/>
      <c r="Q13" s="253"/>
      <c r="R13" s="8"/>
      <c r="S13" s="7"/>
      <c r="AK13" s="16"/>
      <c r="AL13" s="15"/>
    </row>
    <row r="14" spans="1:38" ht="17.25" customHeight="1">
      <c r="B14" s="7"/>
      <c r="C14" s="281" t="s">
        <v>15</v>
      </c>
      <c r="D14" s="254"/>
      <c r="E14" s="254"/>
      <c r="F14" s="254"/>
      <c r="G14" s="254"/>
      <c r="H14" s="254"/>
      <c r="I14" s="254"/>
      <c r="J14" s="254"/>
      <c r="K14" s="254"/>
      <c r="L14" s="254"/>
      <c r="M14" s="254"/>
      <c r="N14" s="254"/>
      <c r="O14" s="254"/>
      <c r="P14" s="254"/>
      <c r="Q14" s="255"/>
      <c r="R14" s="8"/>
      <c r="S14" s="7"/>
      <c r="AK14" s="16"/>
      <c r="AL14" s="15"/>
    </row>
    <row r="15" spans="1:38" ht="15.75" customHeight="1">
      <c r="B15" s="7"/>
      <c r="C15" s="282" t="s">
        <v>421</v>
      </c>
      <c r="D15" s="283"/>
      <c r="E15" s="283"/>
      <c r="F15" s="283"/>
      <c r="G15" s="283"/>
      <c r="H15" s="283"/>
      <c r="I15" s="283"/>
      <c r="J15" s="283"/>
      <c r="K15" s="283"/>
      <c r="L15" s="283"/>
      <c r="M15" s="283"/>
      <c r="N15" s="283"/>
      <c r="O15" s="283"/>
      <c r="P15" s="283"/>
      <c r="Q15" s="284"/>
      <c r="R15" s="8"/>
      <c r="S15" s="7"/>
      <c r="AK15" s="16"/>
      <c r="AL15" s="15"/>
    </row>
    <row r="16" spans="1:38" ht="17.25" customHeight="1">
      <c r="B16" s="7"/>
      <c r="C16" s="7"/>
      <c r="D16" s="7"/>
      <c r="E16" s="7"/>
      <c r="F16" s="7"/>
      <c r="G16" s="7"/>
      <c r="H16" s="7"/>
      <c r="I16" s="7"/>
      <c r="J16" s="7"/>
      <c r="K16" s="7"/>
      <c r="L16" s="7"/>
      <c r="M16" s="7"/>
      <c r="N16" s="7"/>
      <c r="O16" s="7"/>
      <c r="P16" s="7"/>
      <c r="Q16" s="7"/>
      <c r="R16" s="7"/>
      <c r="S16" s="7"/>
      <c r="AK16" s="16"/>
      <c r="AL16" s="15"/>
    </row>
    <row r="17" spans="2:38">
      <c r="B17" s="7"/>
      <c r="C17" s="278" t="s">
        <v>11</v>
      </c>
      <c r="D17" s="279"/>
      <c r="E17" s="279"/>
      <c r="F17" s="279"/>
      <c r="G17" s="279"/>
      <c r="H17" s="279"/>
      <c r="I17" s="279"/>
      <c r="J17" s="279"/>
      <c r="K17" s="279"/>
      <c r="L17" s="279"/>
      <c r="M17" s="279"/>
      <c r="N17" s="279"/>
      <c r="O17" s="279"/>
      <c r="P17" s="279"/>
      <c r="Q17" s="280"/>
      <c r="R17" s="7"/>
      <c r="S17" s="7"/>
      <c r="AK17" s="16"/>
      <c r="AL17" s="15"/>
    </row>
    <row r="18" spans="2:38" ht="15" customHeight="1">
      <c r="B18" s="7"/>
      <c r="C18" s="297" t="s">
        <v>409</v>
      </c>
      <c r="D18" s="298"/>
      <c r="E18" s="298"/>
      <c r="F18" s="298"/>
      <c r="G18" s="298"/>
      <c r="H18" s="298"/>
      <c r="I18" s="298"/>
      <c r="J18" s="298"/>
      <c r="K18" s="298"/>
      <c r="L18" s="298"/>
      <c r="M18" s="298"/>
      <c r="N18" s="298"/>
      <c r="O18" s="298"/>
      <c r="P18" s="298"/>
      <c r="Q18" s="299"/>
      <c r="R18" s="7"/>
      <c r="S18" s="7"/>
      <c r="AK18" s="16"/>
      <c r="AL18" s="15"/>
    </row>
    <row r="19" spans="2:38">
      <c r="B19" s="7"/>
      <c r="C19" s="291"/>
      <c r="D19" s="292"/>
      <c r="E19" s="292"/>
      <c r="F19" s="292"/>
      <c r="G19" s="292"/>
      <c r="H19" s="292"/>
      <c r="I19" s="292"/>
      <c r="J19" s="292"/>
      <c r="K19" s="292"/>
      <c r="L19" s="292"/>
      <c r="M19" s="292"/>
      <c r="N19" s="292"/>
      <c r="O19" s="292"/>
      <c r="P19" s="292"/>
      <c r="Q19" s="293"/>
      <c r="R19" s="7"/>
      <c r="S19" s="7"/>
      <c r="AK19" s="16"/>
      <c r="AL19" s="15"/>
    </row>
    <row r="20" spans="2:38">
      <c r="B20" s="7"/>
      <c r="C20" s="291"/>
      <c r="D20" s="292"/>
      <c r="E20" s="292"/>
      <c r="F20" s="292"/>
      <c r="G20" s="292"/>
      <c r="H20" s="292"/>
      <c r="I20" s="292"/>
      <c r="J20" s="292"/>
      <c r="K20" s="292"/>
      <c r="L20" s="292"/>
      <c r="M20" s="292"/>
      <c r="N20" s="292"/>
      <c r="O20" s="292"/>
      <c r="P20" s="292"/>
      <c r="Q20" s="293"/>
      <c r="R20" s="7"/>
      <c r="S20" s="7"/>
      <c r="AK20" s="16"/>
      <c r="AL20" s="15"/>
    </row>
    <row r="21" spans="2:38">
      <c r="B21" s="7"/>
      <c r="C21" s="291"/>
      <c r="D21" s="292"/>
      <c r="E21" s="292"/>
      <c r="F21" s="292"/>
      <c r="G21" s="292"/>
      <c r="H21" s="292"/>
      <c r="I21" s="292"/>
      <c r="J21" s="292"/>
      <c r="K21" s="292"/>
      <c r="L21" s="292"/>
      <c r="M21" s="292"/>
      <c r="N21" s="292"/>
      <c r="O21" s="292"/>
      <c r="P21" s="292"/>
      <c r="Q21" s="293"/>
      <c r="R21" s="7"/>
      <c r="S21" s="7"/>
      <c r="AK21" s="16"/>
      <c r="AL21" s="15"/>
    </row>
    <row r="22" spans="2:38" ht="15" customHeight="1">
      <c r="B22" s="7"/>
      <c r="C22" s="291"/>
      <c r="D22" s="292"/>
      <c r="E22" s="292"/>
      <c r="F22" s="292"/>
      <c r="G22" s="292"/>
      <c r="H22" s="292"/>
      <c r="I22" s="292"/>
      <c r="J22" s="292"/>
      <c r="K22" s="292"/>
      <c r="L22" s="292"/>
      <c r="M22" s="292"/>
      <c r="N22" s="292"/>
      <c r="O22" s="292"/>
      <c r="P22" s="292"/>
      <c r="Q22" s="293"/>
      <c r="R22" s="7"/>
      <c r="S22" s="7"/>
      <c r="AK22" s="16"/>
      <c r="AL22" s="15"/>
    </row>
    <row r="23" spans="2:38" ht="15" customHeight="1">
      <c r="B23" s="7"/>
      <c r="C23" s="291"/>
      <c r="D23" s="292"/>
      <c r="E23" s="292"/>
      <c r="F23" s="292"/>
      <c r="G23" s="292"/>
      <c r="H23" s="292"/>
      <c r="I23" s="292"/>
      <c r="J23" s="292"/>
      <c r="K23" s="292"/>
      <c r="L23" s="292"/>
      <c r="M23" s="292"/>
      <c r="N23" s="292"/>
      <c r="O23" s="292"/>
      <c r="P23" s="292"/>
      <c r="Q23" s="293"/>
      <c r="R23" s="7"/>
      <c r="S23" s="7"/>
      <c r="AK23" s="16"/>
      <c r="AL23" s="15"/>
    </row>
    <row r="24" spans="2:38">
      <c r="B24" s="7"/>
      <c r="C24" s="291"/>
      <c r="D24" s="292"/>
      <c r="E24" s="292"/>
      <c r="F24" s="292"/>
      <c r="G24" s="292"/>
      <c r="H24" s="292"/>
      <c r="I24" s="292"/>
      <c r="J24" s="292"/>
      <c r="K24" s="292"/>
      <c r="L24" s="292"/>
      <c r="M24" s="292"/>
      <c r="N24" s="292"/>
      <c r="O24" s="292"/>
      <c r="P24" s="292"/>
      <c r="Q24" s="293"/>
      <c r="R24" s="7"/>
      <c r="S24" s="7"/>
      <c r="AK24" s="16"/>
      <c r="AL24" s="15"/>
    </row>
    <row r="25" spans="2:38" ht="15" customHeight="1">
      <c r="B25" s="7"/>
      <c r="C25" s="291"/>
      <c r="D25" s="292"/>
      <c r="E25" s="292"/>
      <c r="F25" s="292"/>
      <c r="G25" s="292"/>
      <c r="H25" s="292"/>
      <c r="I25" s="292"/>
      <c r="J25" s="292"/>
      <c r="K25" s="292"/>
      <c r="L25" s="292"/>
      <c r="M25" s="292"/>
      <c r="N25" s="292"/>
      <c r="O25" s="292"/>
      <c r="P25" s="292"/>
      <c r="Q25" s="293"/>
      <c r="R25" s="7"/>
      <c r="S25" s="7"/>
      <c r="AK25" s="16"/>
      <c r="AL25" s="15"/>
    </row>
    <row r="26" spans="2:38" ht="16.5" customHeight="1">
      <c r="B26" s="7"/>
      <c r="C26" s="294"/>
      <c r="D26" s="295"/>
      <c r="E26" s="295"/>
      <c r="F26" s="295"/>
      <c r="G26" s="295"/>
      <c r="H26" s="295"/>
      <c r="I26" s="295"/>
      <c r="J26" s="295"/>
      <c r="K26" s="295"/>
      <c r="L26" s="295"/>
      <c r="M26" s="295"/>
      <c r="N26" s="295"/>
      <c r="O26" s="295"/>
      <c r="P26" s="295"/>
      <c r="Q26" s="296"/>
      <c r="R26" s="7"/>
      <c r="S26" s="7"/>
      <c r="AK26" s="16"/>
      <c r="AL26" s="15"/>
    </row>
    <row r="27" spans="2:38">
      <c r="B27" s="7"/>
      <c r="C27" s="135"/>
      <c r="D27" s="135"/>
      <c r="E27" s="135"/>
      <c r="F27" s="135"/>
      <c r="G27" s="135"/>
      <c r="H27" s="135"/>
      <c r="I27" s="135"/>
      <c r="J27" s="135"/>
      <c r="K27" s="135"/>
      <c r="L27" s="135"/>
      <c r="M27" s="135"/>
      <c r="N27" s="135"/>
      <c r="O27" s="135"/>
      <c r="P27" s="135"/>
      <c r="Q27" s="135"/>
      <c r="R27" s="7"/>
      <c r="S27" s="7"/>
      <c r="AK27" s="16"/>
      <c r="AL27" s="15"/>
    </row>
    <row r="28" spans="2:38" ht="16.5" customHeight="1">
      <c r="B28" s="7"/>
      <c r="C28" s="278" t="s">
        <v>12</v>
      </c>
      <c r="D28" s="279"/>
      <c r="E28" s="279"/>
      <c r="F28" s="279"/>
      <c r="G28" s="279"/>
      <c r="H28" s="279"/>
      <c r="I28" s="279"/>
      <c r="J28" s="279"/>
      <c r="K28" s="279"/>
      <c r="L28" s="279"/>
      <c r="M28" s="279"/>
      <c r="N28" s="279"/>
      <c r="O28" s="279"/>
      <c r="P28" s="279"/>
      <c r="Q28" s="280"/>
      <c r="R28" s="7"/>
      <c r="S28" s="8"/>
      <c r="AK28" s="16"/>
      <c r="AL28" s="15"/>
    </row>
    <row r="29" spans="2:38" ht="15" customHeight="1">
      <c r="B29" s="7"/>
      <c r="C29" s="291" t="s">
        <v>406</v>
      </c>
      <c r="D29" s="292"/>
      <c r="E29" s="292"/>
      <c r="F29" s="292"/>
      <c r="G29" s="292"/>
      <c r="H29" s="292"/>
      <c r="I29" s="292"/>
      <c r="J29" s="292"/>
      <c r="K29" s="292"/>
      <c r="L29" s="292"/>
      <c r="M29" s="292"/>
      <c r="N29" s="292"/>
      <c r="O29" s="292"/>
      <c r="P29" s="292"/>
      <c r="Q29" s="293"/>
      <c r="R29" s="7"/>
      <c r="S29" s="8"/>
      <c r="AK29" s="16"/>
      <c r="AL29" s="15"/>
    </row>
    <row r="30" spans="2:38">
      <c r="B30" s="7"/>
      <c r="C30" s="291"/>
      <c r="D30" s="292"/>
      <c r="E30" s="292"/>
      <c r="F30" s="292"/>
      <c r="G30" s="292"/>
      <c r="H30" s="292"/>
      <c r="I30" s="292"/>
      <c r="J30" s="292"/>
      <c r="K30" s="292"/>
      <c r="L30" s="292"/>
      <c r="M30" s="292"/>
      <c r="N30" s="292"/>
      <c r="O30" s="292"/>
      <c r="P30" s="292"/>
      <c r="Q30" s="293"/>
      <c r="R30" s="7"/>
      <c r="S30" s="7"/>
      <c r="AK30" s="16"/>
      <c r="AL30" s="15"/>
    </row>
    <row r="31" spans="2:38">
      <c r="B31" s="8"/>
      <c r="C31" s="291"/>
      <c r="D31" s="292"/>
      <c r="E31" s="292"/>
      <c r="F31" s="292"/>
      <c r="G31" s="292"/>
      <c r="H31" s="292"/>
      <c r="I31" s="292"/>
      <c r="J31" s="292"/>
      <c r="K31" s="292"/>
      <c r="L31" s="292"/>
      <c r="M31" s="292"/>
      <c r="N31" s="292"/>
      <c r="O31" s="292"/>
      <c r="P31" s="292"/>
      <c r="Q31" s="293"/>
      <c r="R31" s="8"/>
      <c r="S31" s="7"/>
      <c r="AK31" s="16"/>
      <c r="AL31" s="15"/>
    </row>
    <row r="32" spans="2:38">
      <c r="B32" s="8"/>
      <c r="C32" s="291"/>
      <c r="D32" s="292"/>
      <c r="E32" s="292"/>
      <c r="F32" s="292"/>
      <c r="G32" s="292"/>
      <c r="H32" s="292"/>
      <c r="I32" s="292"/>
      <c r="J32" s="292"/>
      <c r="K32" s="292"/>
      <c r="L32" s="292"/>
      <c r="M32" s="292"/>
      <c r="N32" s="292"/>
      <c r="O32" s="292"/>
      <c r="P32" s="292"/>
      <c r="Q32" s="293"/>
      <c r="R32" s="8"/>
      <c r="S32" s="7"/>
      <c r="AK32" s="16"/>
      <c r="AL32" s="15"/>
    </row>
    <row r="33" spans="1:38" ht="18" customHeight="1">
      <c r="B33" s="7"/>
      <c r="C33" s="294"/>
      <c r="D33" s="295"/>
      <c r="E33" s="295"/>
      <c r="F33" s="295"/>
      <c r="G33" s="295"/>
      <c r="H33" s="295"/>
      <c r="I33" s="295"/>
      <c r="J33" s="295"/>
      <c r="K33" s="295"/>
      <c r="L33" s="295"/>
      <c r="M33" s="295"/>
      <c r="N33" s="295"/>
      <c r="O33" s="295"/>
      <c r="P33" s="295"/>
      <c r="Q33" s="296"/>
      <c r="R33" s="8"/>
      <c r="S33" s="7"/>
      <c r="AK33" s="16"/>
      <c r="AL33" s="15"/>
    </row>
    <row r="34" spans="1:38" ht="18" customHeight="1">
      <c r="B34" s="7"/>
      <c r="C34" s="7"/>
      <c r="D34" s="8"/>
      <c r="E34" s="8"/>
      <c r="F34" s="8"/>
      <c r="G34" s="8"/>
      <c r="H34" s="8"/>
      <c r="I34" s="8"/>
      <c r="J34" s="8"/>
      <c r="K34" s="8"/>
      <c r="L34" s="8"/>
      <c r="M34" s="8"/>
      <c r="N34" s="8"/>
      <c r="O34" s="8"/>
      <c r="P34" s="8"/>
      <c r="Q34" s="8"/>
      <c r="R34" s="8"/>
      <c r="S34" s="7"/>
      <c r="AK34" s="16"/>
      <c r="AL34" s="15"/>
    </row>
    <row r="35" spans="1:38" ht="15" customHeight="1">
      <c r="B35" s="7"/>
      <c r="C35" s="251" t="s">
        <v>13</v>
      </c>
      <c r="D35" s="252"/>
      <c r="E35" s="252"/>
      <c r="F35" s="252"/>
      <c r="G35" s="252"/>
      <c r="H35" s="252"/>
      <c r="I35" s="252"/>
      <c r="J35" s="252"/>
      <c r="K35" s="252"/>
      <c r="L35" s="252"/>
      <c r="M35" s="252"/>
      <c r="N35" s="252"/>
      <c r="O35" s="252"/>
      <c r="P35" s="252"/>
      <c r="Q35" s="253"/>
      <c r="R35" s="8"/>
      <c r="S35" s="7"/>
      <c r="AK35" s="16"/>
      <c r="AL35" s="15"/>
    </row>
    <row r="36" spans="1:38" ht="15" customHeight="1">
      <c r="B36" s="7"/>
      <c r="C36" s="258" t="s">
        <v>403</v>
      </c>
      <c r="D36" s="259"/>
      <c r="E36" s="259"/>
      <c r="F36" s="259"/>
      <c r="G36" s="259"/>
      <c r="H36" s="259"/>
      <c r="I36" s="259"/>
      <c r="J36" s="259"/>
      <c r="K36" s="259"/>
      <c r="L36" s="259"/>
      <c r="M36" s="259"/>
      <c r="N36" s="259"/>
      <c r="O36" s="259"/>
      <c r="P36" s="259"/>
      <c r="Q36" s="260"/>
      <c r="R36" s="8"/>
      <c r="S36" s="7"/>
      <c r="AK36" s="16"/>
      <c r="AL36" s="15"/>
    </row>
    <row r="37" spans="1:38">
      <c r="B37" s="7"/>
      <c r="C37" s="261"/>
      <c r="D37" s="262"/>
      <c r="E37" s="262"/>
      <c r="F37" s="262"/>
      <c r="G37" s="262"/>
      <c r="H37" s="262"/>
      <c r="I37" s="262"/>
      <c r="J37" s="262"/>
      <c r="K37" s="262"/>
      <c r="L37" s="262"/>
      <c r="M37" s="262"/>
      <c r="N37" s="262"/>
      <c r="O37" s="262"/>
      <c r="P37" s="262"/>
      <c r="Q37" s="263"/>
      <c r="R37" s="8"/>
      <c r="S37" s="7"/>
      <c r="AK37" s="16"/>
      <c r="AL37" s="15"/>
    </row>
    <row r="38" spans="1:38">
      <c r="A38" s="7"/>
      <c r="B38" s="7"/>
      <c r="C38" s="261"/>
      <c r="D38" s="262"/>
      <c r="E38" s="262"/>
      <c r="F38" s="262"/>
      <c r="G38" s="262"/>
      <c r="H38" s="262"/>
      <c r="I38" s="262"/>
      <c r="J38" s="262"/>
      <c r="K38" s="262"/>
      <c r="L38" s="262"/>
      <c r="M38" s="262"/>
      <c r="N38" s="262"/>
      <c r="O38" s="262"/>
      <c r="P38" s="262"/>
      <c r="Q38" s="263"/>
      <c r="R38" s="8"/>
      <c r="S38" s="16"/>
    </row>
    <row r="39" spans="1:38" ht="18.75" customHeight="1">
      <c r="A39" s="7"/>
      <c r="B39" s="7"/>
      <c r="C39" s="264"/>
      <c r="D39" s="265"/>
      <c r="E39" s="265"/>
      <c r="F39" s="265"/>
      <c r="G39" s="265"/>
      <c r="H39" s="265"/>
      <c r="I39" s="265"/>
      <c r="J39" s="265"/>
      <c r="K39" s="265"/>
      <c r="L39" s="265"/>
      <c r="M39" s="265"/>
      <c r="N39" s="265"/>
      <c r="O39" s="265"/>
      <c r="P39" s="265"/>
      <c r="Q39" s="266"/>
      <c r="R39" s="8"/>
      <c r="S39" s="16"/>
    </row>
    <row r="40" spans="1:38">
      <c r="A40" s="7"/>
      <c r="B40" s="7"/>
      <c r="C40" s="138"/>
      <c r="D40" s="138"/>
      <c r="E40" s="138"/>
      <c r="F40" s="138"/>
      <c r="G40" s="138"/>
      <c r="H40" s="138"/>
      <c r="I40" s="138"/>
      <c r="J40" s="138"/>
      <c r="K40" s="138"/>
      <c r="L40" s="138"/>
      <c r="M40" s="138"/>
      <c r="N40" s="138"/>
      <c r="O40" s="138"/>
      <c r="P40" s="138"/>
      <c r="Q40" s="138"/>
      <c r="R40" s="8"/>
      <c r="S40" s="16"/>
      <c r="T40" s="15"/>
    </row>
    <row r="41" spans="1:38">
      <c r="A41" s="7"/>
      <c r="C41" s="251" t="s">
        <v>426</v>
      </c>
      <c r="D41" s="252"/>
      <c r="E41" s="252"/>
      <c r="F41" s="252"/>
      <c r="G41" s="252"/>
      <c r="H41" s="252"/>
      <c r="I41" s="252"/>
      <c r="J41" s="252"/>
      <c r="K41" s="252"/>
      <c r="L41" s="252"/>
      <c r="M41" s="252"/>
      <c r="N41" s="252"/>
      <c r="O41" s="252"/>
      <c r="P41" s="252"/>
      <c r="Q41" s="253"/>
      <c r="S41" s="16"/>
      <c r="T41" s="15"/>
    </row>
    <row r="42" spans="1:38" ht="15" customHeight="1">
      <c r="A42" s="7"/>
      <c r="B42" s="15"/>
      <c r="C42" s="232" t="s">
        <v>422</v>
      </c>
      <c r="D42" s="254" t="s">
        <v>434</v>
      </c>
      <c r="E42" s="254"/>
      <c r="F42" s="254"/>
      <c r="G42" s="254"/>
      <c r="H42" s="254"/>
      <c r="I42" s="254"/>
      <c r="J42" s="254"/>
      <c r="K42" s="254"/>
      <c r="L42" s="254"/>
      <c r="M42" s="254"/>
      <c r="N42" s="254"/>
      <c r="O42" s="254"/>
      <c r="P42" s="254"/>
      <c r="Q42" s="255"/>
      <c r="S42" s="16"/>
      <c r="T42" s="15"/>
    </row>
    <row r="43" spans="1:38">
      <c r="A43" s="7"/>
      <c r="B43" s="15"/>
      <c r="C43" s="233" t="s">
        <v>423</v>
      </c>
      <c r="D43" s="256" t="s">
        <v>428</v>
      </c>
      <c r="E43" s="256"/>
      <c r="F43" s="256"/>
      <c r="G43" s="256"/>
      <c r="H43" s="256"/>
      <c r="I43" s="256"/>
      <c r="J43" s="256"/>
      <c r="K43" s="256"/>
      <c r="L43" s="256"/>
      <c r="M43" s="256"/>
      <c r="N43" s="256"/>
      <c r="O43" s="256"/>
      <c r="P43" s="256"/>
      <c r="Q43" s="257"/>
      <c r="S43" s="16"/>
      <c r="T43" s="15"/>
    </row>
    <row r="44" spans="1:38" ht="15" customHeight="1">
      <c r="A44" s="1"/>
      <c r="B44" s="16"/>
      <c r="C44" s="233" t="s">
        <v>424</v>
      </c>
      <c r="D44" s="256" t="s">
        <v>429</v>
      </c>
      <c r="E44" s="256"/>
      <c r="F44" s="256"/>
      <c r="G44" s="256"/>
      <c r="H44" s="256"/>
      <c r="I44" s="256"/>
      <c r="J44" s="256"/>
      <c r="K44" s="256"/>
      <c r="L44" s="256"/>
      <c r="M44" s="256"/>
      <c r="N44" s="256"/>
      <c r="O44" s="256"/>
      <c r="P44" s="256"/>
      <c r="Q44" s="257"/>
      <c r="R44" s="16"/>
      <c r="S44" s="16"/>
      <c r="T44" s="24"/>
    </row>
    <row r="45" spans="1:38">
      <c r="A45" s="24"/>
      <c r="B45" s="15"/>
      <c r="C45" s="233" t="s">
        <v>425</v>
      </c>
      <c r="D45" s="256" t="s">
        <v>430</v>
      </c>
      <c r="E45" s="256"/>
      <c r="F45" s="256"/>
      <c r="G45" s="256"/>
      <c r="H45" s="256"/>
      <c r="I45" s="256"/>
      <c r="J45" s="256"/>
      <c r="K45" s="256"/>
      <c r="L45" s="256"/>
      <c r="M45" s="256"/>
      <c r="N45" s="256"/>
      <c r="O45" s="256"/>
      <c r="P45" s="256"/>
      <c r="Q45" s="257"/>
      <c r="R45" s="15"/>
      <c r="S45" s="15"/>
      <c r="T45" s="24"/>
    </row>
    <row r="46" spans="1:38">
      <c r="A46" s="24"/>
      <c r="B46" s="15"/>
      <c r="C46" s="235" t="s">
        <v>427</v>
      </c>
      <c r="D46" s="249" t="s">
        <v>431</v>
      </c>
      <c r="E46" s="249"/>
      <c r="F46" s="249"/>
      <c r="G46" s="249"/>
      <c r="H46" s="249"/>
      <c r="I46" s="249"/>
      <c r="J46" s="249"/>
      <c r="K46" s="249"/>
      <c r="L46" s="249"/>
      <c r="M46" s="249"/>
      <c r="N46" s="249"/>
      <c r="O46" s="249"/>
      <c r="P46" s="249"/>
      <c r="Q46" s="250"/>
      <c r="R46" s="15"/>
      <c r="S46" s="15"/>
      <c r="T46" s="24"/>
    </row>
    <row r="47" spans="1:38" ht="15" customHeight="1">
      <c r="A47" s="1"/>
      <c r="B47" s="1"/>
      <c r="C47" s="234"/>
      <c r="D47" s="234"/>
      <c r="E47" s="234"/>
      <c r="F47" s="234"/>
      <c r="G47" s="234"/>
      <c r="H47" s="234"/>
      <c r="I47" s="234"/>
      <c r="J47" s="234"/>
      <c r="K47" s="234"/>
      <c r="L47" s="234"/>
      <c r="M47" s="234"/>
      <c r="N47" s="234"/>
      <c r="O47" s="234"/>
      <c r="P47" s="234"/>
      <c r="Q47" s="234"/>
      <c r="R47" s="1"/>
      <c r="S47" s="1"/>
      <c r="T47" s="24"/>
    </row>
    <row r="48" spans="1:38">
      <c r="A48" s="6"/>
      <c r="B48" s="7"/>
      <c r="C48" s="14"/>
      <c r="D48" s="14"/>
      <c r="E48" s="14"/>
      <c r="F48" s="14"/>
      <c r="G48" s="14"/>
      <c r="H48" s="14"/>
      <c r="I48" s="14"/>
      <c r="J48" s="14"/>
      <c r="K48" s="14"/>
      <c r="L48" s="14"/>
      <c r="M48" s="14"/>
      <c r="N48" s="14"/>
      <c r="O48" s="14"/>
      <c r="P48" s="14"/>
      <c r="Q48" s="14"/>
      <c r="R48" s="9"/>
      <c r="S48" s="1"/>
      <c r="T48" s="24"/>
    </row>
    <row r="49" spans="1:20" ht="15" customHeight="1">
      <c r="A49" s="6"/>
      <c r="B49" s="7"/>
      <c r="C49" s="14"/>
      <c r="D49" s="14"/>
      <c r="E49" s="14"/>
      <c r="F49" s="14"/>
      <c r="G49" s="14"/>
      <c r="H49" s="14"/>
      <c r="I49" s="14"/>
      <c r="J49" s="14"/>
      <c r="K49" s="14"/>
      <c r="L49" s="14"/>
      <c r="M49" s="14"/>
      <c r="N49" s="14"/>
      <c r="O49" s="14"/>
      <c r="P49" s="14"/>
      <c r="Q49" s="14"/>
      <c r="R49" s="9"/>
      <c r="S49" s="1"/>
      <c r="T49" s="24"/>
    </row>
    <row r="50" spans="1:20">
      <c r="A50" s="6"/>
      <c r="B50" s="7"/>
      <c r="C50" s="14"/>
      <c r="D50" s="14"/>
      <c r="E50" s="14"/>
      <c r="F50" s="14"/>
      <c r="G50" s="14"/>
      <c r="H50" s="14"/>
      <c r="I50" s="14"/>
      <c r="J50" s="14"/>
      <c r="K50" s="14"/>
      <c r="L50" s="14"/>
      <c r="M50" s="14"/>
      <c r="N50" s="14"/>
      <c r="O50" s="14"/>
      <c r="P50" s="14"/>
      <c r="Q50" s="14"/>
      <c r="R50" s="9"/>
      <c r="S50" s="1"/>
      <c r="T50" s="24"/>
    </row>
    <row r="51" spans="1:20">
      <c r="A51" s="6"/>
      <c r="B51" s="7"/>
      <c r="C51" s="14"/>
      <c r="D51" s="14"/>
      <c r="E51" s="14"/>
      <c r="F51" s="14"/>
      <c r="G51" s="14"/>
      <c r="H51" s="14"/>
      <c r="I51" s="14"/>
      <c r="J51" s="14"/>
      <c r="K51" s="14"/>
      <c r="L51" s="14"/>
      <c r="M51" s="14"/>
      <c r="N51" s="14"/>
      <c r="O51" s="14"/>
      <c r="P51" s="14"/>
      <c r="Q51" s="14"/>
      <c r="R51" s="9"/>
      <c r="S51" s="1"/>
    </row>
    <row r="52" spans="1:20">
      <c r="A52" s="6"/>
      <c r="B52" s="7"/>
      <c r="C52" s="14"/>
      <c r="D52" s="14"/>
      <c r="E52" s="14"/>
      <c r="F52" s="14"/>
      <c r="G52" s="14"/>
      <c r="H52" s="14"/>
      <c r="I52" s="14"/>
      <c r="J52" s="14"/>
      <c r="K52" s="14"/>
      <c r="L52" s="14"/>
      <c r="M52" s="14"/>
      <c r="N52" s="14"/>
      <c r="O52" s="14"/>
      <c r="P52" s="14"/>
      <c r="Q52" s="14"/>
      <c r="R52" s="9"/>
      <c r="S52" s="1"/>
    </row>
    <row r="53" spans="1:20">
      <c r="A53" s="6"/>
      <c r="B53" s="7"/>
      <c r="C53" s="14"/>
      <c r="D53" s="14"/>
      <c r="E53" s="14"/>
      <c r="F53" s="14"/>
      <c r="G53" s="14"/>
      <c r="H53" s="14"/>
      <c r="I53" s="14"/>
      <c r="J53" s="14"/>
      <c r="K53" s="16"/>
      <c r="L53" s="16"/>
      <c r="M53" s="16"/>
      <c r="N53" s="16"/>
      <c r="O53" s="16"/>
      <c r="P53" s="16"/>
      <c r="Q53" s="16"/>
      <c r="R53" s="9"/>
      <c r="S53" s="1"/>
    </row>
    <row r="54" spans="1:20">
      <c r="A54" s="6"/>
      <c r="B54" s="7"/>
      <c r="C54" s="14"/>
      <c r="D54" s="14"/>
      <c r="E54" s="14"/>
      <c r="F54" s="14"/>
      <c r="G54" s="14"/>
      <c r="H54" s="14"/>
      <c r="I54" s="14"/>
      <c r="J54" s="14"/>
      <c r="K54" s="16"/>
      <c r="L54" s="16"/>
      <c r="M54" s="16"/>
      <c r="N54" s="16"/>
      <c r="O54" s="16"/>
      <c r="P54" s="16"/>
      <c r="Q54" s="16"/>
      <c r="R54" s="9"/>
      <c r="S54" s="1"/>
    </row>
    <row r="55" spans="1:20">
      <c r="A55" s="6"/>
      <c r="B55" s="7"/>
      <c r="C55" s="14"/>
      <c r="D55" s="14"/>
      <c r="E55" s="14"/>
      <c r="F55" s="14"/>
      <c r="G55" s="14"/>
      <c r="H55" s="14"/>
      <c r="I55" s="14"/>
      <c r="J55" s="14"/>
      <c r="K55" s="16"/>
      <c r="L55" s="16"/>
      <c r="M55" s="16"/>
      <c r="N55" s="16"/>
      <c r="O55" s="16"/>
      <c r="P55" s="16"/>
      <c r="Q55" s="16"/>
      <c r="R55" s="7"/>
      <c r="S55" s="1"/>
    </row>
    <row r="61" spans="1:20">
      <c r="A61" s="1"/>
      <c r="B61" s="1"/>
      <c r="C61" s="1"/>
      <c r="D61" s="1"/>
      <c r="E61" s="1"/>
      <c r="F61" s="1"/>
      <c r="G61" s="1"/>
      <c r="H61" s="1"/>
      <c r="I61" s="1"/>
      <c r="J61" s="1"/>
      <c r="K61" s="1"/>
      <c r="L61" s="1"/>
      <c r="M61" s="1"/>
      <c r="N61" s="1"/>
      <c r="O61" s="1"/>
      <c r="P61" s="1"/>
      <c r="Q61" s="1"/>
      <c r="R61" s="1"/>
      <c r="S61" s="1"/>
    </row>
    <row r="62" spans="1:20">
      <c r="A62" s="1"/>
      <c r="B62" s="1"/>
      <c r="C62" s="1"/>
      <c r="D62" s="1"/>
      <c r="E62" s="1"/>
      <c r="F62" s="1"/>
      <c r="G62" s="1"/>
      <c r="H62" s="1"/>
      <c r="I62" s="1"/>
      <c r="J62" s="1"/>
      <c r="K62" s="1"/>
      <c r="L62" s="1"/>
      <c r="M62" s="1"/>
      <c r="N62" s="1"/>
      <c r="O62" s="1"/>
      <c r="P62" s="1"/>
      <c r="Q62" s="1"/>
      <c r="R62" s="1"/>
      <c r="S62" s="1"/>
    </row>
  </sheetData>
  <mergeCells count="39">
    <mergeCell ref="L11:M11"/>
    <mergeCell ref="C29:Q33"/>
    <mergeCell ref="C28:Q28"/>
    <mergeCell ref="C18:Q26"/>
    <mergeCell ref="C2:G2"/>
    <mergeCell ref="L10:M10"/>
    <mergeCell ref="N9:Q9"/>
    <mergeCell ref="N10:Q10"/>
    <mergeCell ref="C10:D10"/>
    <mergeCell ref="E10:K10"/>
    <mergeCell ref="L9:M9"/>
    <mergeCell ref="C35:Q35"/>
    <mergeCell ref="C36:Q39"/>
    <mergeCell ref="C4:I4"/>
    <mergeCell ref="L7:M7"/>
    <mergeCell ref="N7:Q7"/>
    <mergeCell ref="C7:D7"/>
    <mergeCell ref="C9:D9"/>
    <mergeCell ref="E9:K9"/>
    <mergeCell ref="E7:K7"/>
    <mergeCell ref="C17:Q17"/>
    <mergeCell ref="C13:Q13"/>
    <mergeCell ref="C11:D11"/>
    <mergeCell ref="C14:Q14"/>
    <mergeCell ref="C15:Q15"/>
    <mergeCell ref="E11:K11"/>
    <mergeCell ref="N11:Q11"/>
    <mergeCell ref="D46:Q46"/>
    <mergeCell ref="C41:Q41"/>
    <mergeCell ref="D42:Q42"/>
    <mergeCell ref="D43:Q43"/>
    <mergeCell ref="D44:Q44"/>
    <mergeCell ref="D45:Q45"/>
    <mergeCell ref="T5:U5"/>
    <mergeCell ref="V5:AB5"/>
    <mergeCell ref="L8:M8"/>
    <mergeCell ref="N8:Q8"/>
    <mergeCell ref="C8:D8"/>
    <mergeCell ref="E8:K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C7133-A677-4FD6-9B3B-F4D52184D583}">
  <dimension ref="A1:AG90"/>
  <sheetViews>
    <sheetView workbookViewId="0">
      <selection activeCell="B2" sqref="B2:H2"/>
    </sheetView>
  </sheetViews>
  <sheetFormatPr defaultRowHeight="14.4"/>
  <cols>
    <col min="1" max="1" width="13" customWidth="1"/>
    <col min="2" max="2" width="31.44140625" bestFit="1" customWidth="1"/>
    <col min="3" max="3" width="41.33203125" customWidth="1"/>
    <col min="4" max="4" width="18.44140625" customWidth="1"/>
    <col min="5" max="5" width="43.33203125" bestFit="1" customWidth="1"/>
    <col min="6" max="6" width="29.88671875" customWidth="1"/>
    <col min="7" max="7" width="23.6640625" customWidth="1"/>
    <col min="8" max="8" width="31.33203125" customWidth="1"/>
    <col min="9" max="9" width="34.109375" customWidth="1"/>
    <col min="10" max="10" width="29.33203125" bestFit="1" customWidth="1"/>
    <col min="11" max="11" width="24.109375" bestFit="1" customWidth="1"/>
  </cols>
  <sheetData>
    <row r="1" spans="2:3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2:33" s="24" customFormat="1" ht="15" customHeight="1">
      <c r="B2" s="334" t="s">
        <v>400</v>
      </c>
      <c r="C2" s="335"/>
      <c r="D2" s="335"/>
      <c r="E2" s="335"/>
      <c r="F2" s="335"/>
      <c r="G2" s="335"/>
      <c r="H2" s="336"/>
      <c r="J2" s="316" t="s">
        <v>16</v>
      </c>
      <c r="K2" s="317"/>
      <c r="L2" s="317"/>
      <c r="M2" s="317"/>
      <c r="N2" s="317"/>
      <c r="O2" s="317"/>
      <c r="P2" s="317"/>
      <c r="Q2" s="317"/>
      <c r="R2" s="317"/>
      <c r="S2" s="317"/>
      <c r="T2" s="317"/>
      <c r="U2" s="317"/>
      <c r="V2" s="317"/>
      <c r="W2" s="317"/>
      <c r="X2" s="318"/>
    </row>
    <row r="3" spans="2:33" s="24" customFormat="1" ht="15" customHeight="1">
      <c r="B3" s="306" t="s">
        <v>411</v>
      </c>
      <c r="C3" s="307"/>
      <c r="D3" s="307"/>
      <c r="E3" s="307"/>
      <c r="F3" s="307"/>
      <c r="G3" s="307"/>
      <c r="H3" s="312"/>
      <c r="J3" s="319" t="s">
        <v>17</v>
      </c>
      <c r="K3" s="320"/>
      <c r="L3" s="320"/>
      <c r="M3" s="320"/>
      <c r="N3" s="320"/>
      <c r="O3" s="320"/>
      <c r="P3" s="320"/>
      <c r="Q3" s="320"/>
      <c r="R3" s="320"/>
      <c r="S3" s="320"/>
      <c r="T3" s="320"/>
      <c r="U3" s="320"/>
      <c r="V3" s="320"/>
      <c r="W3" s="320"/>
      <c r="X3" s="321"/>
    </row>
    <row r="4" spans="2:33" s="24" customFormat="1">
      <c r="B4" s="306"/>
      <c r="C4" s="307"/>
      <c r="D4" s="307"/>
      <c r="E4" s="307"/>
      <c r="F4" s="307"/>
      <c r="G4" s="307"/>
      <c r="H4" s="312"/>
      <c r="J4" s="322"/>
      <c r="K4" s="323"/>
      <c r="L4" s="323"/>
      <c r="M4" s="323"/>
      <c r="N4" s="323"/>
      <c r="O4" s="323"/>
      <c r="P4" s="323"/>
      <c r="Q4" s="323"/>
      <c r="R4" s="323"/>
      <c r="S4" s="323"/>
      <c r="T4" s="323"/>
      <c r="U4" s="323"/>
      <c r="V4" s="323"/>
      <c r="W4" s="323"/>
      <c r="X4" s="324"/>
    </row>
    <row r="5" spans="2:33" s="24" customFormat="1">
      <c r="B5" s="306"/>
      <c r="C5" s="307"/>
      <c r="D5" s="307"/>
      <c r="E5" s="307"/>
      <c r="F5" s="307"/>
      <c r="G5" s="307"/>
      <c r="H5" s="312"/>
      <c r="J5" s="337"/>
      <c r="K5" s="338"/>
      <c r="L5" s="338"/>
      <c r="M5" s="338"/>
      <c r="N5" s="338"/>
      <c r="O5" s="338"/>
      <c r="P5" s="338"/>
      <c r="Q5" s="338"/>
      <c r="R5" s="338"/>
      <c r="S5" s="338"/>
      <c r="T5" s="338"/>
      <c r="U5" s="338"/>
      <c r="V5" s="338"/>
      <c r="W5" s="338"/>
      <c r="X5" s="339"/>
    </row>
    <row r="6" spans="2:33" s="24" customFormat="1" ht="15" customHeight="1">
      <c r="B6" s="306"/>
      <c r="C6" s="307"/>
      <c r="D6" s="307"/>
      <c r="E6" s="307"/>
      <c r="F6" s="307"/>
      <c r="G6" s="307"/>
      <c r="H6" s="312"/>
      <c r="J6" s="306" t="s">
        <v>364</v>
      </c>
      <c r="K6" s="307"/>
      <c r="L6" s="307"/>
      <c r="M6" s="307"/>
      <c r="N6" s="307"/>
      <c r="O6" s="307"/>
      <c r="P6" s="307"/>
      <c r="Q6" s="307"/>
      <c r="R6" s="307"/>
      <c r="S6" s="307"/>
      <c r="T6" s="307"/>
      <c r="U6" s="307"/>
      <c r="V6" s="307"/>
      <c r="W6" s="307"/>
      <c r="X6" s="308"/>
    </row>
    <row r="7" spans="2:33" s="24" customFormat="1">
      <c r="B7" s="306"/>
      <c r="C7" s="307"/>
      <c r="D7" s="307"/>
      <c r="E7" s="307"/>
      <c r="F7" s="307"/>
      <c r="G7" s="307"/>
      <c r="H7" s="312"/>
      <c r="J7" s="306"/>
      <c r="K7" s="307"/>
      <c r="L7" s="307"/>
      <c r="M7" s="307"/>
      <c r="N7" s="307"/>
      <c r="O7" s="307"/>
      <c r="P7" s="307"/>
      <c r="Q7" s="307"/>
      <c r="R7" s="307"/>
      <c r="S7" s="307"/>
      <c r="T7" s="307"/>
      <c r="U7" s="307"/>
      <c r="V7" s="307"/>
      <c r="W7" s="307"/>
      <c r="X7" s="308"/>
    </row>
    <row r="8" spans="2:33" s="24" customFormat="1" ht="15" customHeight="1">
      <c r="B8" s="306"/>
      <c r="C8" s="307"/>
      <c r="D8" s="307"/>
      <c r="E8" s="307"/>
      <c r="F8" s="307"/>
      <c r="G8" s="307"/>
      <c r="H8" s="312"/>
      <c r="J8" s="322" t="s">
        <v>365</v>
      </c>
      <c r="K8" s="323"/>
      <c r="L8" s="323"/>
      <c r="M8" s="323"/>
      <c r="N8" s="323"/>
      <c r="O8" s="323"/>
      <c r="P8" s="323"/>
      <c r="Q8" s="323"/>
      <c r="R8" s="323"/>
      <c r="S8" s="323"/>
      <c r="T8" s="323"/>
      <c r="U8" s="323"/>
      <c r="V8" s="323"/>
      <c r="W8" s="323"/>
      <c r="X8" s="324"/>
    </row>
    <row r="9" spans="2:33" s="24" customFormat="1" ht="15" customHeight="1">
      <c r="B9" s="306"/>
      <c r="C9" s="307"/>
      <c r="D9" s="307"/>
      <c r="E9" s="307"/>
      <c r="F9" s="307"/>
      <c r="G9" s="307"/>
      <c r="H9" s="312"/>
      <c r="J9" s="322"/>
      <c r="K9" s="323"/>
      <c r="L9" s="323"/>
      <c r="M9" s="323"/>
      <c r="N9" s="323"/>
      <c r="O9" s="323"/>
      <c r="P9" s="323"/>
      <c r="Q9" s="323"/>
      <c r="R9" s="323"/>
      <c r="S9" s="323"/>
      <c r="T9" s="323"/>
      <c r="U9" s="323"/>
      <c r="V9" s="323"/>
      <c r="W9" s="323"/>
      <c r="X9" s="324"/>
    </row>
    <row r="10" spans="2:33" ht="15.6">
      <c r="B10" s="306"/>
      <c r="C10" s="307"/>
      <c r="D10" s="307"/>
      <c r="E10" s="307"/>
      <c r="F10" s="307"/>
      <c r="G10" s="307"/>
      <c r="H10" s="312"/>
      <c r="I10" s="24"/>
      <c r="J10" s="325" t="s">
        <v>366</v>
      </c>
      <c r="K10" s="326"/>
      <c r="L10" s="326"/>
      <c r="M10" s="326"/>
      <c r="N10" s="326"/>
      <c r="O10" s="326"/>
      <c r="P10" s="326"/>
      <c r="Q10" s="326"/>
      <c r="R10" s="326"/>
      <c r="S10" s="326"/>
      <c r="T10" s="326"/>
      <c r="U10" s="326"/>
      <c r="V10" s="326"/>
      <c r="W10" s="326"/>
      <c r="X10" s="327"/>
      <c r="Y10" s="24"/>
      <c r="Z10" s="24"/>
      <c r="AA10" s="24"/>
      <c r="AB10" s="24"/>
      <c r="AC10" s="24"/>
      <c r="AD10" s="24"/>
      <c r="AE10" s="24"/>
      <c r="AF10" s="24"/>
      <c r="AG10" s="24"/>
    </row>
    <row r="11" spans="2:33" ht="15" customHeight="1">
      <c r="B11" s="306"/>
      <c r="C11" s="307"/>
      <c r="D11" s="307"/>
      <c r="E11" s="307"/>
      <c r="F11" s="307"/>
      <c r="G11" s="307"/>
      <c r="H11" s="312"/>
      <c r="I11" s="24"/>
      <c r="J11" s="328" t="s">
        <v>367</v>
      </c>
      <c r="K11" s="329"/>
      <c r="L11" s="329"/>
      <c r="M11" s="329"/>
      <c r="N11" s="329"/>
      <c r="O11" s="329"/>
      <c r="P11" s="329"/>
      <c r="Q11" s="329"/>
      <c r="R11" s="329"/>
      <c r="S11" s="329"/>
      <c r="T11" s="329"/>
      <c r="U11" s="329"/>
      <c r="V11" s="329"/>
      <c r="W11" s="329"/>
      <c r="X11" s="330"/>
      <c r="Y11" s="24"/>
      <c r="Z11" s="24"/>
      <c r="AA11" s="24"/>
      <c r="AB11" s="24"/>
      <c r="AC11" s="24"/>
      <c r="AD11" s="24"/>
      <c r="AE11" s="24"/>
      <c r="AF11" s="24"/>
      <c r="AG11" s="24"/>
    </row>
    <row r="12" spans="2:33">
      <c r="B12" s="306"/>
      <c r="C12" s="307"/>
      <c r="D12" s="307"/>
      <c r="E12" s="307"/>
      <c r="F12" s="307"/>
      <c r="G12" s="307"/>
      <c r="H12" s="312"/>
      <c r="I12" s="24"/>
      <c r="J12" s="328"/>
      <c r="K12" s="329"/>
      <c r="L12" s="329"/>
      <c r="M12" s="329"/>
      <c r="N12" s="329"/>
      <c r="O12" s="329"/>
      <c r="P12" s="329"/>
      <c r="Q12" s="329"/>
      <c r="R12" s="329"/>
      <c r="S12" s="329"/>
      <c r="T12" s="329"/>
      <c r="U12" s="329"/>
      <c r="V12" s="329"/>
      <c r="W12" s="329"/>
      <c r="X12" s="330"/>
      <c r="Y12" s="24"/>
      <c r="Z12" s="24"/>
      <c r="AA12" s="24"/>
      <c r="AB12" s="24"/>
      <c r="AC12" s="24"/>
      <c r="AD12" s="24"/>
      <c r="AE12" s="24"/>
      <c r="AF12" s="24"/>
      <c r="AG12" s="24"/>
    </row>
    <row r="13" spans="2:33" ht="15" customHeight="1">
      <c r="B13" s="306"/>
      <c r="C13" s="307"/>
      <c r="D13" s="307"/>
      <c r="E13" s="307"/>
      <c r="F13" s="307"/>
      <c r="G13" s="307"/>
      <c r="H13" s="312"/>
      <c r="I13" s="24"/>
      <c r="J13" s="331" t="s">
        <v>368</v>
      </c>
      <c r="K13" s="332"/>
      <c r="L13" s="332"/>
      <c r="M13" s="332"/>
      <c r="N13" s="332"/>
      <c r="O13" s="332"/>
      <c r="P13" s="332"/>
      <c r="Q13" s="332"/>
      <c r="R13" s="332"/>
      <c r="S13" s="332"/>
      <c r="T13" s="332"/>
      <c r="U13" s="332"/>
      <c r="V13" s="332"/>
      <c r="W13" s="332"/>
      <c r="X13" s="333"/>
      <c r="Y13" s="24"/>
      <c r="Z13" s="24"/>
      <c r="AA13" s="24"/>
      <c r="AB13" s="24"/>
      <c r="AC13" s="24"/>
      <c r="AD13" s="24"/>
      <c r="AE13" s="24"/>
      <c r="AF13" s="24"/>
      <c r="AG13" s="24"/>
    </row>
    <row r="14" spans="2:33" ht="15" customHeight="1">
      <c r="B14" s="313"/>
      <c r="C14" s="314"/>
      <c r="D14" s="314"/>
      <c r="E14" s="314"/>
      <c r="F14" s="314"/>
      <c r="G14" s="314"/>
      <c r="H14" s="315"/>
      <c r="I14" s="24"/>
      <c r="J14" s="309" t="s">
        <v>18</v>
      </c>
      <c r="K14" s="310"/>
      <c r="L14" s="310"/>
      <c r="M14" s="310"/>
      <c r="N14" s="310"/>
      <c r="O14" s="310"/>
      <c r="P14" s="310"/>
      <c r="Q14" s="310"/>
      <c r="R14" s="310"/>
      <c r="S14" s="310"/>
      <c r="T14" s="310"/>
      <c r="U14" s="310"/>
      <c r="V14" s="310"/>
      <c r="W14" s="310"/>
      <c r="X14" s="311"/>
      <c r="Y14" s="24"/>
      <c r="Z14" s="24"/>
      <c r="AA14" s="24"/>
      <c r="AB14" s="24"/>
      <c r="AC14" s="24"/>
      <c r="AD14" s="24"/>
      <c r="AE14" s="24"/>
      <c r="AF14" s="24"/>
      <c r="AG14" s="24"/>
    </row>
    <row r="15" spans="2:33">
      <c r="B15" s="24"/>
      <c r="C15" s="24"/>
      <c r="D15" s="24"/>
      <c r="E15" s="24"/>
      <c r="F15" s="24"/>
      <c r="G15" s="24"/>
      <c r="H15" s="24"/>
      <c r="I15" s="24"/>
      <c r="J15" s="309"/>
      <c r="K15" s="310"/>
      <c r="L15" s="310"/>
      <c r="M15" s="310"/>
      <c r="N15" s="310"/>
      <c r="O15" s="310"/>
      <c r="P15" s="310"/>
      <c r="Q15" s="310"/>
      <c r="R15" s="310"/>
      <c r="S15" s="310"/>
      <c r="T15" s="310"/>
      <c r="U15" s="310"/>
      <c r="V15" s="310"/>
      <c r="W15" s="310"/>
      <c r="X15" s="311"/>
      <c r="Y15" s="24"/>
      <c r="Z15" s="24"/>
      <c r="AA15" s="24"/>
      <c r="AB15" s="24"/>
      <c r="AC15" s="24"/>
      <c r="AD15" s="24"/>
      <c r="AE15" s="24"/>
      <c r="AF15" s="24"/>
      <c r="AG15" s="24"/>
    </row>
    <row r="16" spans="2:33" s="24" customFormat="1">
      <c r="E16" s="15"/>
      <c r="F16" s="15"/>
      <c r="G16" s="15"/>
      <c r="H16" s="15"/>
      <c r="I16" s="15"/>
      <c r="J16" s="325" t="s">
        <v>405</v>
      </c>
      <c r="K16" s="326"/>
      <c r="L16" s="326"/>
      <c r="M16" s="326"/>
      <c r="N16" s="326"/>
      <c r="O16" s="326"/>
      <c r="P16" s="326"/>
      <c r="Q16" s="326"/>
      <c r="R16" s="326"/>
      <c r="S16" s="326"/>
      <c r="T16" s="326"/>
      <c r="U16" s="326"/>
      <c r="V16" s="326"/>
      <c r="W16" s="326"/>
      <c r="X16" s="327"/>
      <c r="Y16" s="15"/>
      <c r="Z16" s="15"/>
    </row>
    <row r="17" spans="1:24" s="24" customFormat="1" ht="15" customHeight="1">
      <c r="B17" s="278" t="s">
        <v>19</v>
      </c>
      <c r="C17" s="279"/>
      <c r="D17" s="280"/>
      <c r="E17" s="25"/>
      <c r="F17" s="25"/>
      <c r="G17" s="25"/>
      <c r="H17" s="25"/>
      <c r="I17" s="25"/>
      <c r="J17" s="341" t="s">
        <v>408</v>
      </c>
      <c r="K17" s="342"/>
      <c r="L17" s="342"/>
      <c r="M17" s="342"/>
      <c r="N17" s="342"/>
      <c r="O17" s="342"/>
      <c r="P17" s="342"/>
      <c r="Q17" s="342"/>
      <c r="R17" s="342"/>
      <c r="S17" s="342"/>
      <c r="T17" s="342"/>
      <c r="U17" s="342"/>
      <c r="V17" s="342"/>
      <c r="W17" s="342"/>
      <c r="X17" s="343"/>
    </row>
    <row r="18" spans="1:24" s="24" customFormat="1">
      <c r="A18" s="28"/>
      <c r="B18" s="132"/>
      <c r="C18" s="132"/>
      <c r="D18" s="133"/>
      <c r="E18" s="135"/>
      <c r="F18" s="135"/>
      <c r="G18" s="135"/>
      <c r="H18" s="135"/>
      <c r="I18" s="135"/>
      <c r="J18" s="135"/>
      <c r="K18" s="135"/>
      <c r="L18" s="135"/>
      <c r="M18" s="135"/>
      <c r="N18" s="135"/>
      <c r="O18" s="135"/>
      <c r="P18" s="135"/>
      <c r="Q18" s="15"/>
    </row>
    <row r="19" spans="1:24" s="24" customFormat="1">
      <c r="A19" s="28"/>
      <c r="B19" s="135"/>
      <c r="C19" s="135"/>
      <c r="D19" s="136"/>
      <c r="E19" s="135"/>
      <c r="F19" s="135"/>
      <c r="G19" s="135"/>
      <c r="H19" s="135"/>
      <c r="I19" s="135"/>
      <c r="J19" s="135"/>
      <c r="K19" s="135"/>
      <c r="L19" s="135"/>
      <c r="M19" s="135"/>
      <c r="N19" s="135"/>
      <c r="O19" s="135"/>
      <c r="P19" s="135"/>
      <c r="Q19" s="15"/>
    </row>
    <row r="20" spans="1:24" s="24" customFormat="1">
      <c r="A20" s="28"/>
      <c r="B20" s="135"/>
      <c r="C20" s="135"/>
      <c r="D20" s="136"/>
      <c r="E20" s="135"/>
      <c r="F20" s="135"/>
      <c r="G20" s="135"/>
      <c r="H20" s="135"/>
      <c r="I20" s="135"/>
      <c r="J20" s="135"/>
      <c r="K20" s="135"/>
      <c r="L20" s="135"/>
      <c r="M20" s="135"/>
      <c r="N20" s="135"/>
      <c r="O20" s="135"/>
      <c r="P20" s="135"/>
      <c r="Q20" s="15"/>
    </row>
    <row r="21" spans="1:24" s="24" customFormat="1">
      <c r="A21" s="28"/>
      <c r="B21" s="135"/>
      <c r="C21" s="135"/>
      <c r="D21" s="136"/>
      <c r="E21" s="135"/>
      <c r="F21" s="135"/>
      <c r="G21" s="135"/>
      <c r="H21" s="135"/>
      <c r="I21" s="135"/>
      <c r="J21" s="135"/>
      <c r="K21" s="135"/>
      <c r="L21" s="135"/>
      <c r="M21" s="135"/>
      <c r="N21" s="135"/>
      <c r="O21" s="135"/>
      <c r="P21" s="135"/>
      <c r="Q21" s="15"/>
    </row>
    <row r="22" spans="1:24" s="24" customFormat="1">
      <c r="A22" s="28"/>
      <c r="B22" s="135"/>
      <c r="C22" s="135"/>
      <c r="D22" s="136"/>
      <c r="E22" s="135"/>
      <c r="F22" s="135"/>
      <c r="G22" s="135"/>
      <c r="H22" s="135"/>
      <c r="I22" s="135"/>
      <c r="J22" s="135"/>
      <c r="K22" s="135"/>
      <c r="L22" s="135"/>
      <c r="M22" s="135"/>
      <c r="N22" s="135"/>
      <c r="O22" s="135"/>
      <c r="P22" s="135"/>
      <c r="Q22" s="15"/>
    </row>
    <row r="23" spans="1:24" s="24" customFormat="1">
      <c r="A23" s="28"/>
      <c r="B23" s="135"/>
      <c r="C23" s="135"/>
      <c r="D23" s="136"/>
      <c r="E23" s="135"/>
      <c r="F23" s="135"/>
      <c r="G23" s="135"/>
      <c r="H23" s="135"/>
      <c r="I23" s="135"/>
      <c r="J23" s="135"/>
      <c r="K23" s="135"/>
      <c r="L23" s="135"/>
      <c r="M23" s="135"/>
      <c r="N23" s="135"/>
      <c r="O23" s="135"/>
      <c r="P23" s="135"/>
      <c r="Q23" s="15"/>
    </row>
    <row r="24" spans="1:24" s="24" customFormat="1">
      <c r="A24" s="28"/>
      <c r="B24" s="15"/>
      <c r="C24" s="15"/>
      <c r="D24" s="28"/>
      <c r="E24" s="15"/>
      <c r="F24" s="15"/>
      <c r="G24" s="15"/>
      <c r="H24" s="15"/>
      <c r="I24" s="15"/>
      <c r="J24" s="15"/>
      <c r="K24" s="15"/>
      <c r="L24" s="15"/>
      <c r="M24" s="15"/>
      <c r="N24" s="15"/>
      <c r="O24" s="15"/>
      <c r="P24" s="15"/>
      <c r="Q24" s="15"/>
    </row>
    <row r="25" spans="1:24">
      <c r="A25" s="28"/>
      <c r="B25" s="15"/>
      <c r="C25" s="15"/>
      <c r="D25" s="28"/>
      <c r="E25" s="15"/>
      <c r="F25" s="15"/>
      <c r="G25" s="15"/>
      <c r="H25" s="15"/>
      <c r="I25" s="15"/>
      <c r="J25" s="15"/>
      <c r="K25" s="15"/>
      <c r="L25" s="15"/>
      <c r="M25" s="15"/>
      <c r="N25" s="15"/>
      <c r="O25" s="15"/>
      <c r="P25" s="15"/>
      <c r="Q25" s="15"/>
    </row>
    <row r="26" spans="1:24">
      <c r="A26" s="28"/>
      <c r="B26" s="24"/>
      <c r="C26" s="24"/>
      <c r="D26" s="28"/>
      <c r="E26" s="15"/>
      <c r="F26" s="15"/>
      <c r="G26" s="15"/>
      <c r="H26" s="15"/>
      <c r="I26" s="15"/>
      <c r="J26" s="15"/>
      <c r="K26" s="15"/>
      <c r="L26" s="15"/>
      <c r="M26" s="15"/>
      <c r="N26" s="15"/>
      <c r="O26" s="15"/>
      <c r="P26" s="15"/>
      <c r="Q26" s="15"/>
    </row>
    <row r="27" spans="1:24">
      <c r="A27" s="28"/>
      <c r="B27" s="24"/>
      <c r="C27" s="24"/>
      <c r="D27" s="28"/>
      <c r="E27" s="15"/>
      <c r="F27" s="15"/>
      <c r="G27" s="15"/>
      <c r="H27" s="15"/>
      <c r="I27" s="15"/>
      <c r="J27" s="15"/>
      <c r="K27" s="15"/>
      <c r="L27" s="15"/>
      <c r="M27" s="15"/>
      <c r="N27" s="24"/>
      <c r="O27" s="24"/>
      <c r="P27" s="24"/>
      <c r="Q27" s="24"/>
    </row>
    <row r="28" spans="1:24">
      <c r="A28" s="28"/>
      <c r="B28" s="24"/>
      <c r="C28" s="24"/>
      <c r="D28" s="28"/>
      <c r="E28" s="15"/>
      <c r="F28" s="15"/>
      <c r="G28" s="15"/>
      <c r="H28" s="15"/>
      <c r="I28" s="15"/>
      <c r="J28" s="15"/>
      <c r="K28" s="15"/>
      <c r="L28" s="15"/>
      <c r="M28" s="15"/>
      <c r="N28" s="24"/>
      <c r="O28" s="24"/>
      <c r="P28" s="24"/>
      <c r="Q28" s="24"/>
    </row>
    <row r="29" spans="1:24">
      <c r="A29" s="28"/>
      <c r="B29" s="24"/>
      <c r="C29" s="24"/>
      <c r="D29" s="28"/>
      <c r="E29" s="15"/>
      <c r="F29" s="15"/>
      <c r="G29" s="15"/>
      <c r="H29" s="15"/>
      <c r="I29" s="15"/>
      <c r="J29" s="15"/>
      <c r="K29" s="15"/>
      <c r="L29" s="15"/>
      <c r="M29" s="15"/>
      <c r="N29" s="24"/>
      <c r="O29" s="24"/>
      <c r="P29" s="24"/>
      <c r="Q29" s="24"/>
    </row>
    <row r="30" spans="1:24">
      <c r="A30" s="28"/>
      <c r="B30" s="24"/>
      <c r="C30" s="24"/>
      <c r="D30" s="28"/>
      <c r="E30" s="15"/>
      <c r="F30" s="15"/>
      <c r="G30" s="15"/>
      <c r="H30" s="15"/>
      <c r="I30" s="15"/>
      <c r="J30" s="15"/>
      <c r="K30" s="15"/>
      <c r="L30" s="15"/>
      <c r="M30" s="15"/>
      <c r="N30" s="24"/>
      <c r="O30" s="24"/>
      <c r="P30" s="24"/>
      <c r="Q30" s="24"/>
    </row>
    <row r="31" spans="1:24">
      <c r="A31" s="28"/>
      <c r="B31" s="24"/>
      <c r="C31" s="24"/>
      <c r="D31" s="28"/>
      <c r="E31" s="15"/>
      <c r="F31" s="15"/>
      <c r="G31" s="15"/>
      <c r="H31" s="15"/>
      <c r="I31" s="15"/>
      <c r="J31" s="15"/>
      <c r="K31" s="15"/>
      <c r="L31" s="15"/>
      <c r="M31" s="15"/>
      <c r="N31" s="24"/>
      <c r="O31" s="24"/>
      <c r="P31" s="24"/>
      <c r="Q31" s="24"/>
    </row>
    <row r="32" spans="1:24">
      <c r="A32" s="28"/>
      <c r="B32" s="24"/>
      <c r="C32" s="24"/>
      <c r="D32" s="28"/>
      <c r="E32" s="15"/>
      <c r="F32" s="15"/>
      <c r="G32" s="15"/>
      <c r="H32" s="15"/>
      <c r="I32" s="15"/>
      <c r="J32" s="15"/>
      <c r="K32" s="15"/>
      <c r="L32" s="15"/>
      <c r="M32" s="15"/>
      <c r="N32" s="24"/>
      <c r="O32" s="24"/>
      <c r="P32" s="24"/>
      <c r="Q32" s="24"/>
    </row>
    <row r="33" spans="1:13">
      <c r="A33" s="28"/>
      <c r="B33" s="24"/>
      <c r="C33" s="24"/>
      <c r="D33" s="28"/>
      <c r="E33" s="15"/>
      <c r="F33" s="15"/>
      <c r="G33" s="15"/>
      <c r="H33" s="15"/>
      <c r="I33" s="15"/>
      <c r="J33" s="15"/>
      <c r="K33" s="15"/>
      <c r="L33" s="15"/>
      <c r="M33" s="15"/>
    </row>
    <row r="34" spans="1:13">
      <c r="A34" s="28"/>
      <c r="B34" s="24"/>
      <c r="C34" s="24"/>
      <c r="D34" s="28"/>
      <c r="E34" s="15"/>
      <c r="F34" s="15"/>
      <c r="G34" s="15"/>
      <c r="H34" s="15"/>
      <c r="I34" s="15"/>
      <c r="J34" s="15"/>
      <c r="K34" s="15"/>
      <c r="L34" s="15"/>
      <c r="M34" s="15"/>
    </row>
    <row r="35" spans="1:13">
      <c r="A35" s="28"/>
      <c r="B35" s="24"/>
      <c r="C35" s="24"/>
      <c r="D35" s="28"/>
      <c r="E35" s="15"/>
      <c r="F35" s="15"/>
      <c r="G35" s="15"/>
      <c r="H35" s="15"/>
      <c r="I35" s="15"/>
      <c r="J35" s="15"/>
      <c r="K35" s="15"/>
      <c r="L35" s="15"/>
      <c r="M35" s="15"/>
    </row>
    <row r="36" spans="1:13">
      <c r="A36" s="28"/>
      <c r="B36" s="24"/>
      <c r="C36" s="24"/>
      <c r="D36" s="59"/>
      <c r="E36" s="15"/>
      <c r="F36" s="15"/>
      <c r="G36" s="15"/>
      <c r="H36" s="15"/>
      <c r="I36" s="15"/>
      <c r="J36" s="15"/>
      <c r="K36" s="15"/>
      <c r="L36" s="15"/>
      <c r="M36" s="15"/>
    </row>
    <row r="37" spans="1:13">
      <c r="A37" s="24"/>
      <c r="B37" s="26"/>
      <c r="C37" s="26"/>
      <c r="D37" s="26"/>
      <c r="E37" s="15"/>
      <c r="F37" s="15"/>
      <c r="G37" s="15"/>
      <c r="H37" s="15"/>
      <c r="I37" s="15"/>
      <c r="J37" s="15"/>
      <c r="K37" s="15"/>
      <c r="L37" s="15"/>
      <c r="M37" s="15"/>
    </row>
    <row r="38" spans="1:13">
      <c r="A38" s="24"/>
      <c r="B38" s="24"/>
      <c r="C38" s="24"/>
      <c r="D38" s="24"/>
      <c r="E38" s="15"/>
      <c r="F38" s="15"/>
      <c r="G38" s="15"/>
      <c r="H38" s="15"/>
      <c r="I38" s="15"/>
      <c r="J38" s="15"/>
      <c r="K38" s="15"/>
      <c r="L38" s="15"/>
      <c r="M38" s="15"/>
    </row>
    <row r="39" spans="1:13" ht="14.4" customHeight="1">
      <c r="A39" s="24"/>
      <c r="B39" s="278" t="s">
        <v>20</v>
      </c>
      <c r="C39" s="279"/>
      <c r="D39" s="280"/>
      <c r="E39" s="25"/>
      <c r="F39" s="25"/>
      <c r="G39" s="25"/>
      <c r="H39" s="25"/>
      <c r="I39" s="25"/>
      <c r="J39" s="25"/>
      <c r="K39" s="25"/>
      <c r="L39" s="15"/>
      <c r="M39" s="15"/>
    </row>
    <row r="40" spans="1:13">
      <c r="A40" s="24"/>
      <c r="B40" s="131"/>
      <c r="C40" s="132"/>
      <c r="D40" s="133"/>
      <c r="E40" s="135"/>
      <c r="F40" s="135"/>
      <c r="G40" s="135"/>
      <c r="H40" s="135"/>
      <c r="I40" s="135"/>
      <c r="J40" s="135"/>
      <c r="K40" s="135"/>
      <c r="L40" s="15"/>
      <c r="M40" s="15"/>
    </row>
    <row r="41" spans="1:13">
      <c r="A41" s="24"/>
      <c r="B41" s="134"/>
      <c r="C41" s="135"/>
      <c r="D41" s="136"/>
      <c r="E41" s="135"/>
      <c r="F41" s="135"/>
      <c r="G41" s="135"/>
      <c r="H41" s="135"/>
      <c r="I41" s="135"/>
      <c r="J41" s="135"/>
      <c r="K41" s="135"/>
      <c r="L41" s="15"/>
      <c r="M41" s="15"/>
    </row>
    <row r="42" spans="1:13">
      <c r="A42" s="24"/>
      <c r="B42" s="134"/>
      <c r="C42" s="135"/>
      <c r="D42" s="136"/>
      <c r="E42" s="135"/>
      <c r="F42" s="135"/>
      <c r="G42" s="135"/>
      <c r="H42" s="135"/>
      <c r="I42" s="135"/>
      <c r="J42" s="135"/>
      <c r="K42" s="135"/>
      <c r="L42" s="15"/>
      <c r="M42" s="15"/>
    </row>
    <row r="43" spans="1:13">
      <c r="A43" s="24"/>
      <c r="B43" s="134"/>
      <c r="C43" s="135"/>
      <c r="D43" s="136"/>
      <c r="E43" s="135"/>
      <c r="F43" s="135"/>
      <c r="G43" s="135"/>
      <c r="H43" s="135"/>
      <c r="I43" s="135"/>
      <c r="J43" s="135"/>
      <c r="K43" s="135"/>
      <c r="L43" s="15"/>
      <c r="M43" s="15"/>
    </row>
    <row r="44" spans="1:13">
      <c r="A44" s="24"/>
      <c r="B44" s="134"/>
      <c r="C44" s="135"/>
      <c r="D44" s="136"/>
      <c r="E44" s="135"/>
      <c r="F44" s="135"/>
      <c r="G44" s="135"/>
      <c r="H44" s="135"/>
      <c r="I44" s="135"/>
      <c r="J44" s="135"/>
      <c r="K44" s="135"/>
      <c r="L44" s="15"/>
      <c r="M44" s="15"/>
    </row>
    <row r="45" spans="1:13">
      <c r="A45" s="24"/>
      <c r="B45" s="134"/>
      <c r="C45" s="135"/>
      <c r="D45" s="136"/>
      <c r="E45" s="135"/>
      <c r="F45" s="135"/>
      <c r="G45" s="135"/>
      <c r="H45" s="135"/>
      <c r="I45" s="135"/>
      <c r="J45" s="135"/>
      <c r="K45" s="135"/>
      <c r="L45" s="15"/>
      <c r="M45" s="15"/>
    </row>
    <row r="46" spans="1:13">
      <c r="A46" s="24"/>
      <c r="B46" s="27"/>
      <c r="C46" s="15"/>
      <c r="D46" s="28"/>
      <c r="E46" s="15"/>
      <c r="F46" s="15"/>
      <c r="G46" s="15"/>
      <c r="H46" s="15"/>
      <c r="I46" s="15"/>
      <c r="J46" s="15"/>
      <c r="K46" s="15"/>
      <c r="L46" s="15"/>
      <c r="M46" s="15"/>
    </row>
    <row r="47" spans="1:13">
      <c r="A47" s="24"/>
      <c r="B47" s="27"/>
      <c r="C47" s="15"/>
      <c r="D47" s="28"/>
      <c r="E47" s="15"/>
      <c r="F47" s="15"/>
      <c r="G47" s="15"/>
      <c r="H47" s="15"/>
      <c r="I47" s="15"/>
      <c r="J47" s="15"/>
      <c r="K47" s="15"/>
      <c r="L47" s="15"/>
      <c r="M47" s="15"/>
    </row>
    <row r="48" spans="1:13">
      <c r="A48" s="24"/>
      <c r="B48" s="27"/>
      <c r="C48" s="15"/>
      <c r="D48" s="28"/>
      <c r="E48" s="15"/>
      <c r="F48" s="15"/>
      <c r="G48" s="15"/>
      <c r="H48" s="15"/>
      <c r="I48" s="15"/>
      <c r="J48" s="15"/>
      <c r="K48" s="15"/>
      <c r="L48" s="15"/>
      <c r="M48" s="15"/>
    </row>
    <row r="49" spans="1:13">
      <c r="B49" s="27"/>
      <c r="C49" s="15"/>
      <c r="D49" s="28"/>
      <c r="E49" s="15"/>
      <c r="F49" s="15"/>
      <c r="G49" s="15"/>
      <c r="H49" s="15"/>
      <c r="I49" s="15"/>
      <c r="J49" s="15"/>
      <c r="K49" s="15"/>
      <c r="L49" s="15"/>
      <c r="M49" s="15"/>
    </row>
    <row r="50" spans="1:13">
      <c r="B50" s="27"/>
      <c r="C50" s="15"/>
      <c r="D50" s="59"/>
      <c r="E50" s="15"/>
      <c r="F50" s="15"/>
      <c r="G50" s="15"/>
      <c r="H50" s="15"/>
      <c r="I50" s="15"/>
      <c r="J50" s="15"/>
      <c r="K50" s="15"/>
      <c r="L50" s="15"/>
      <c r="M50" s="15"/>
    </row>
    <row r="51" spans="1:13">
      <c r="B51" s="26"/>
      <c r="C51" s="26"/>
      <c r="D51" s="26"/>
      <c r="E51" s="15"/>
      <c r="F51" s="15"/>
      <c r="G51" s="15"/>
      <c r="H51" s="15"/>
      <c r="I51" s="15"/>
      <c r="J51" s="15"/>
      <c r="K51" s="15"/>
      <c r="L51" s="15"/>
      <c r="M51" s="15"/>
    </row>
    <row r="52" spans="1:13">
      <c r="B52" s="24"/>
      <c r="C52" s="24"/>
      <c r="D52" s="15"/>
      <c r="E52" s="15"/>
      <c r="F52" s="15"/>
      <c r="G52" s="15"/>
      <c r="H52" s="15"/>
      <c r="I52" s="15"/>
      <c r="J52" s="15"/>
      <c r="K52" s="15"/>
      <c r="L52" s="15"/>
      <c r="M52" s="24"/>
    </row>
    <row r="53" spans="1:13" ht="15" customHeight="1">
      <c r="B53" s="278" t="s">
        <v>21</v>
      </c>
      <c r="C53" s="280"/>
      <c r="D53" s="25"/>
      <c r="E53" s="278" t="s">
        <v>22</v>
      </c>
      <c r="F53" s="280"/>
      <c r="G53" s="25"/>
      <c r="H53" s="25"/>
      <c r="I53" s="25"/>
      <c r="J53" s="25"/>
      <c r="K53" s="25"/>
      <c r="L53" s="15"/>
      <c r="M53" s="24"/>
    </row>
    <row r="54" spans="1:13" ht="18" customHeight="1">
      <c r="B54" s="48" t="s">
        <v>23</v>
      </c>
      <c r="C54" s="49" t="s">
        <v>386</v>
      </c>
      <c r="D54" s="35"/>
      <c r="E54" s="48" t="s">
        <v>23</v>
      </c>
      <c r="F54" s="49" t="s">
        <v>24</v>
      </c>
      <c r="G54" s="135"/>
      <c r="H54" s="135"/>
      <c r="I54" s="135"/>
      <c r="J54" s="135"/>
      <c r="K54" s="135"/>
      <c r="L54" s="15"/>
      <c r="M54" s="24"/>
    </row>
    <row r="55" spans="1:13">
      <c r="A55" s="345" t="s">
        <v>410</v>
      </c>
      <c r="B55" s="29" t="s">
        <v>25</v>
      </c>
      <c r="C55" s="136" t="s">
        <v>26</v>
      </c>
      <c r="D55" s="33"/>
      <c r="E55" s="29" t="s">
        <v>27</v>
      </c>
      <c r="F55" s="36" t="s">
        <v>28</v>
      </c>
      <c r="G55" s="33"/>
      <c r="H55" s="33"/>
      <c r="I55" s="33"/>
      <c r="J55" s="33"/>
      <c r="K55" s="33"/>
      <c r="L55" s="15"/>
      <c r="M55" s="24"/>
    </row>
    <row r="56" spans="1:13">
      <c r="A56" s="345"/>
      <c r="B56" s="134" t="s">
        <v>29</v>
      </c>
      <c r="C56" s="136" t="s">
        <v>30</v>
      </c>
      <c r="D56" s="33"/>
      <c r="E56" s="134" t="s">
        <v>31</v>
      </c>
      <c r="F56" s="344" t="s">
        <v>32</v>
      </c>
      <c r="G56" s="33"/>
      <c r="H56" s="33"/>
      <c r="I56" s="33"/>
      <c r="J56" s="33"/>
      <c r="K56" s="33"/>
      <c r="L56" s="15"/>
      <c r="M56" s="24"/>
    </row>
    <row r="57" spans="1:13">
      <c r="A57" s="345"/>
      <c r="B57" s="134" t="s">
        <v>31</v>
      </c>
      <c r="C57" s="141">
        <v>5.0000000000000001E-3</v>
      </c>
      <c r="D57" s="33"/>
      <c r="E57" s="134" t="s">
        <v>33</v>
      </c>
      <c r="F57" s="344"/>
      <c r="G57" s="33"/>
      <c r="H57" s="33"/>
      <c r="I57" s="33"/>
      <c r="J57" s="33"/>
      <c r="K57" s="33"/>
      <c r="L57" s="15"/>
      <c r="M57" s="24"/>
    </row>
    <row r="58" spans="1:13">
      <c r="A58" s="345"/>
      <c r="B58" s="134" t="s">
        <v>33</v>
      </c>
      <c r="C58" s="36">
        <v>0.109</v>
      </c>
      <c r="D58" s="33"/>
      <c r="E58" s="30" t="s">
        <v>34</v>
      </c>
      <c r="F58" s="344"/>
      <c r="G58" s="33"/>
      <c r="H58" s="33"/>
      <c r="I58" s="33"/>
      <c r="J58" s="33"/>
      <c r="K58" s="33"/>
      <c r="L58" s="15"/>
      <c r="M58" s="24"/>
    </row>
    <row r="59" spans="1:13">
      <c r="A59" s="345"/>
      <c r="B59" s="134" t="s">
        <v>35</v>
      </c>
      <c r="C59" s="36">
        <v>0.3</v>
      </c>
      <c r="D59" s="33"/>
      <c r="E59" s="134" t="s">
        <v>35</v>
      </c>
      <c r="F59" s="344" t="s">
        <v>36</v>
      </c>
      <c r="G59" s="33"/>
      <c r="H59" s="33"/>
      <c r="I59" s="33"/>
      <c r="J59" s="33"/>
      <c r="K59" s="33"/>
      <c r="L59" s="15"/>
      <c r="M59" s="24"/>
    </row>
    <row r="60" spans="1:13">
      <c r="A60" s="345"/>
      <c r="B60" s="30" t="s">
        <v>37</v>
      </c>
      <c r="C60" s="36">
        <v>3.18</v>
      </c>
      <c r="D60" s="34"/>
      <c r="E60" s="30" t="s">
        <v>38</v>
      </c>
      <c r="F60" s="344"/>
      <c r="G60" s="34"/>
      <c r="H60" s="34"/>
      <c r="I60" s="34"/>
      <c r="J60" s="34"/>
      <c r="K60" s="34"/>
      <c r="L60" s="15"/>
      <c r="M60" s="24"/>
    </row>
    <row r="61" spans="1:13">
      <c r="A61" s="345"/>
      <c r="B61" s="30" t="s">
        <v>39</v>
      </c>
      <c r="C61" s="37" t="s">
        <v>40</v>
      </c>
      <c r="D61" s="34"/>
      <c r="E61" s="30" t="s">
        <v>39</v>
      </c>
      <c r="F61" s="39" t="s">
        <v>41</v>
      </c>
      <c r="G61" s="34"/>
      <c r="H61" s="34"/>
      <c r="I61" s="34"/>
      <c r="J61" s="34"/>
      <c r="K61" s="34"/>
      <c r="L61" s="15"/>
      <c r="M61" s="24"/>
    </row>
    <row r="62" spans="1:13">
      <c r="A62" s="345"/>
      <c r="B62" s="30" t="s">
        <v>42</v>
      </c>
      <c r="C62" s="37">
        <v>-2.4</v>
      </c>
      <c r="D62" s="34"/>
      <c r="E62" s="90"/>
      <c r="F62" s="91"/>
      <c r="G62" s="34"/>
      <c r="H62" s="34"/>
      <c r="I62" s="34"/>
      <c r="J62" s="34"/>
      <c r="K62" s="56"/>
      <c r="L62" s="15"/>
      <c r="M62" s="24"/>
    </row>
    <row r="63" spans="1:13" ht="21" customHeight="1">
      <c r="A63" s="345"/>
      <c r="B63" s="30" t="s">
        <v>43</v>
      </c>
      <c r="C63" s="142">
        <v>-1.5</v>
      </c>
      <c r="D63" s="34"/>
      <c r="E63" s="40" t="s">
        <v>44</v>
      </c>
      <c r="F63" s="41" t="s">
        <v>45</v>
      </c>
      <c r="G63" s="34"/>
      <c r="H63" s="34"/>
      <c r="I63" s="34"/>
      <c r="J63" s="34"/>
      <c r="K63" s="34"/>
      <c r="L63" s="15"/>
      <c r="M63" s="24"/>
    </row>
    <row r="64" spans="1:13">
      <c r="B64" s="88"/>
      <c r="C64" s="89"/>
      <c r="D64" s="34"/>
      <c r="E64" s="92"/>
      <c r="F64" s="93"/>
      <c r="G64" s="34"/>
      <c r="H64" s="34"/>
      <c r="I64" s="34"/>
      <c r="J64" s="34"/>
      <c r="K64" s="34"/>
      <c r="L64" s="15"/>
      <c r="M64" s="24"/>
    </row>
    <row r="65" spans="1:12">
      <c r="A65" s="24"/>
      <c r="B65" s="42" t="s">
        <v>46</v>
      </c>
      <c r="C65" s="43" t="s">
        <v>47</v>
      </c>
      <c r="D65" s="34"/>
      <c r="E65" s="46"/>
      <c r="F65" s="31"/>
      <c r="G65" s="34"/>
      <c r="H65" s="34"/>
      <c r="I65" s="34"/>
      <c r="J65" s="34"/>
      <c r="K65" s="34"/>
      <c r="L65" s="15"/>
    </row>
    <row r="66" spans="1:12">
      <c r="A66" s="24"/>
      <c r="B66" s="44" t="s">
        <v>48</v>
      </c>
      <c r="C66" s="45" t="s">
        <v>49</v>
      </c>
      <c r="D66" s="34"/>
      <c r="E66" s="46"/>
      <c r="F66" s="31"/>
      <c r="G66" s="34"/>
      <c r="H66" s="34"/>
      <c r="I66" s="34"/>
      <c r="J66" s="34"/>
      <c r="K66" s="34"/>
      <c r="L66" s="15"/>
    </row>
    <row r="67" spans="1:12">
      <c r="A67" s="24"/>
      <c r="B67" s="24"/>
      <c r="C67" s="24"/>
      <c r="D67" s="15"/>
      <c r="E67" s="278" t="s">
        <v>50</v>
      </c>
      <c r="F67" s="280"/>
      <c r="G67" s="15"/>
      <c r="H67" s="15"/>
      <c r="I67" s="15"/>
      <c r="J67" s="15"/>
      <c r="K67" s="15"/>
      <c r="L67" s="15"/>
    </row>
    <row r="68" spans="1:12" ht="15.6">
      <c r="A68" s="15"/>
      <c r="B68" s="15"/>
      <c r="C68" s="15"/>
      <c r="D68" s="15"/>
      <c r="E68" s="48" t="s">
        <v>51</v>
      </c>
      <c r="F68" s="49" t="s">
        <v>386</v>
      </c>
      <c r="G68" s="15"/>
      <c r="H68" s="15"/>
      <c r="I68" s="15"/>
      <c r="J68" s="15"/>
      <c r="K68" s="15"/>
      <c r="L68" s="15"/>
    </row>
    <row r="69" spans="1:12" ht="15" customHeight="1">
      <c r="A69" s="25"/>
      <c r="B69" s="278" t="s">
        <v>52</v>
      </c>
      <c r="C69" s="280"/>
      <c r="D69" s="25"/>
      <c r="E69" s="29" t="s">
        <v>53</v>
      </c>
      <c r="F69" s="36" t="s">
        <v>54</v>
      </c>
      <c r="G69" s="24"/>
      <c r="H69" s="24"/>
      <c r="I69" s="24"/>
      <c r="J69" s="24"/>
      <c r="K69" s="24"/>
      <c r="L69" s="24"/>
    </row>
    <row r="70" spans="1:12" ht="15.6">
      <c r="A70" s="35"/>
      <c r="B70" s="48" t="s">
        <v>55</v>
      </c>
      <c r="C70" s="49" t="s">
        <v>56</v>
      </c>
      <c r="D70" s="135"/>
      <c r="E70" s="134" t="s">
        <v>57</v>
      </c>
      <c r="F70" s="36" t="s">
        <v>58</v>
      </c>
      <c r="G70" s="24"/>
      <c r="H70" s="24"/>
      <c r="I70" s="24"/>
      <c r="J70" s="24"/>
      <c r="K70" s="24"/>
      <c r="L70" s="24"/>
    </row>
    <row r="71" spans="1:12" ht="15.6">
      <c r="A71" s="33"/>
      <c r="B71" s="29" t="s">
        <v>59</v>
      </c>
      <c r="C71" s="36" t="s">
        <v>60</v>
      </c>
      <c r="D71" s="33"/>
      <c r="E71" s="29" t="s">
        <v>61</v>
      </c>
      <c r="F71" s="55" t="s">
        <v>62</v>
      </c>
      <c r="G71" s="24"/>
      <c r="H71" s="24"/>
      <c r="I71" s="24"/>
      <c r="J71" s="24"/>
      <c r="K71" s="24"/>
      <c r="L71" s="24"/>
    </row>
    <row r="72" spans="1:12">
      <c r="A72" s="33"/>
      <c r="B72" s="134" t="s">
        <v>63</v>
      </c>
      <c r="C72" s="139" t="s">
        <v>64</v>
      </c>
      <c r="D72" s="33"/>
      <c r="E72" s="137"/>
      <c r="F72" s="58"/>
      <c r="G72" s="24"/>
      <c r="H72" s="24"/>
      <c r="I72" s="24"/>
      <c r="J72" s="24"/>
      <c r="K72" s="24"/>
      <c r="L72" s="24"/>
    </row>
    <row r="73" spans="1:12">
      <c r="A73" s="33"/>
      <c r="B73" s="134" t="s">
        <v>65</v>
      </c>
      <c r="C73" s="139" t="s">
        <v>66</v>
      </c>
      <c r="D73" s="33"/>
      <c r="E73" s="135"/>
      <c r="F73" s="57"/>
      <c r="G73" s="15"/>
      <c r="H73" s="24"/>
      <c r="I73" s="24"/>
      <c r="J73" s="24"/>
      <c r="K73" s="24"/>
      <c r="L73" s="24"/>
    </row>
    <row r="74" spans="1:12">
      <c r="A74" s="33"/>
      <c r="B74" s="94"/>
      <c r="C74" s="139"/>
      <c r="D74" s="33"/>
      <c r="E74" s="32"/>
      <c r="F74" s="57"/>
      <c r="G74" s="15"/>
      <c r="H74" s="24"/>
      <c r="I74" s="24"/>
      <c r="J74" s="24"/>
      <c r="K74" s="24"/>
      <c r="L74" s="24"/>
    </row>
    <row r="75" spans="1:12">
      <c r="A75" s="33"/>
      <c r="B75" s="40" t="s">
        <v>44</v>
      </c>
      <c r="C75" s="41" t="s">
        <v>67</v>
      </c>
      <c r="D75" s="33"/>
      <c r="E75" s="32"/>
      <c r="F75" s="31"/>
      <c r="G75" s="15"/>
      <c r="H75" s="24"/>
      <c r="I75" s="24"/>
      <c r="J75" s="24"/>
      <c r="K75" s="24"/>
      <c r="L75" s="24"/>
    </row>
    <row r="76" spans="1:12">
      <c r="A76" s="34"/>
      <c r="B76" s="95"/>
      <c r="C76" s="51"/>
      <c r="D76" s="34"/>
      <c r="E76" s="104" t="s">
        <v>68</v>
      </c>
      <c r="F76" s="105"/>
      <c r="G76" s="105"/>
      <c r="H76" s="105"/>
      <c r="I76" s="105"/>
      <c r="J76" s="105"/>
      <c r="K76" s="106"/>
      <c r="L76" s="24"/>
    </row>
    <row r="77" spans="1:12" ht="15.6">
      <c r="A77" s="34"/>
      <c r="B77" s="32"/>
      <c r="C77" s="50"/>
      <c r="D77" s="34"/>
      <c r="E77" s="48" t="s">
        <v>69</v>
      </c>
      <c r="F77" s="107" t="s">
        <v>387</v>
      </c>
      <c r="G77" s="68" t="s">
        <v>388</v>
      </c>
      <c r="H77" s="68" t="s">
        <v>389</v>
      </c>
      <c r="I77" s="68" t="s">
        <v>390</v>
      </c>
      <c r="J77" s="68" t="s">
        <v>70</v>
      </c>
      <c r="K77" s="49" t="s">
        <v>71</v>
      </c>
      <c r="L77" s="24"/>
    </row>
    <row r="78" spans="1:12">
      <c r="A78" s="34"/>
      <c r="B78" s="32"/>
      <c r="C78" s="31"/>
      <c r="D78" s="34"/>
      <c r="E78" s="29" t="s">
        <v>412</v>
      </c>
      <c r="F78" s="227">
        <v>4.79</v>
      </c>
      <c r="G78" s="69">
        <f>0.5/365</f>
        <v>1.3698630136986301E-3</v>
      </c>
      <c r="H78" s="70">
        <v>110.74</v>
      </c>
      <c r="I78" s="71">
        <v>0.46</v>
      </c>
      <c r="J78" s="72">
        <v>985</v>
      </c>
      <c r="K78" s="79">
        <v>0</v>
      </c>
      <c r="L78" s="24"/>
    </row>
    <row r="79" spans="1:12" ht="26.4">
      <c r="A79" s="34"/>
      <c r="B79" s="278" t="s">
        <v>72</v>
      </c>
      <c r="C79" s="280"/>
      <c r="D79" s="34"/>
      <c r="E79" s="134" t="s">
        <v>413</v>
      </c>
      <c r="F79" s="146">
        <v>4.79</v>
      </c>
      <c r="G79" s="73">
        <f t="shared" ref="G79:G80" si="0">0.5/365</f>
        <v>1.3698630136986301E-3</v>
      </c>
      <c r="H79" s="32">
        <v>110.74</v>
      </c>
      <c r="I79" s="74">
        <v>0</v>
      </c>
      <c r="J79" s="75">
        <f>5.25*985/8.81</f>
        <v>586.97502837684442</v>
      </c>
      <c r="K79" s="80">
        <f>366*985/8.81</f>
        <v>40920.544835414301</v>
      </c>
      <c r="L79" s="24"/>
    </row>
    <row r="80" spans="1:12">
      <c r="A80" s="34"/>
      <c r="B80" s="48" t="s">
        <v>73</v>
      </c>
      <c r="C80" s="49" t="s">
        <v>74</v>
      </c>
      <c r="D80" s="34"/>
      <c r="E80" s="29" t="s">
        <v>75</v>
      </c>
      <c r="F80" s="227">
        <v>4.79</v>
      </c>
      <c r="G80" s="73">
        <f t="shared" si="0"/>
        <v>1.3698630136986301E-3</v>
      </c>
      <c r="H80" s="32">
        <v>110.74</v>
      </c>
      <c r="I80" s="74">
        <v>0</v>
      </c>
      <c r="J80" s="75">
        <v>0</v>
      </c>
      <c r="K80" s="80">
        <v>203969</v>
      </c>
      <c r="L80" s="24"/>
    </row>
    <row r="81" spans="1:11">
      <c r="A81" s="34"/>
      <c r="B81" s="29" t="s">
        <v>76</v>
      </c>
      <c r="C81" s="36" t="s">
        <v>77</v>
      </c>
      <c r="D81" s="34"/>
      <c r="E81" s="137" t="s">
        <v>78</v>
      </c>
      <c r="F81" s="147">
        <v>-1.23</v>
      </c>
      <c r="G81" s="76">
        <f>180* 10^(-4) / (4920 * 10^(-3) * 365)</f>
        <v>1.0023387905111929E-5</v>
      </c>
      <c r="H81" s="77">
        <f>4920 * 10^(-3) / 24</f>
        <v>0.20499999999999999</v>
      </c>
      <c r="I81" s="77">
        <v>0</v>
      </c>
      <c r="J81" s="78">
        <v>0</v>
      </c>
      <c r="K81" s="81">
        <v>294</v>
      </c>
    </row>
    <row r="82" spans="1:11" ht="15" customHeight="1">
      <c r="A82" s="340" t="s">
        <v>407</v>
      </c>
      <c r="B82" s="134" t="s">
        <v>79</v>
      </c>
      <c r="C82" s="53" t="s">
        <v>80</v>
      </c>
      <c r="D82" s="34"/>
      <c r="E82" s="346" t="s">
        <v>414</v>
      </c>
      <c r="F82" s="346"/>
      <c r="G82" s="346"/>
      <c r="H82" s="346"/>
      <c r="I82" s="346"/>
      <c r="J82" s="346"/>
      <c r="K82" s="346"/>
    </row>
    <row r="83" spans="1:11">
      <c r="A83" s="340"/>
      <c r="B83" s="134" t="s">
        <v>81</v>
      </c>
      <c r="C83" s="53" t="s">
        <v>82</v>
      </c>
      <c r="D83" s="24"/>
      <c r="E83" s="347"/>
      <c r="F83" s="347"/>
      <c r="G83" s="347"/>
      <c r="H83" s="347"/>
      <c r="I83" s="347"/>
      <c r="J83" s="347"/>
      <c r="K83" s="347"/>
    </row>
    <row r="84" spans="1:11">
      <c r="A84" s="340"/>
      <c r="B84" s="30" t="s">
        <v>83</v>
      </c>
      <c r="C84" s="53" t="s">
        <v>84</v>
      </c>
      <c r="D84" s="24"/>
      <c r="E84" s="347"/>
      <c r="F84" s="347"/>
      <c r="G84" s="347"/>
      <c r="H84" s="347"/>
      <c r="I84" s="347"/>
      <c r="J84" s="347"/>
      <c r="K84" s="347"/>
    </row>
    <row r="85" spans="1:11">
      <c r="A85" s="340"/>
      <c r="B85" s="134" t="s">
        <v>85</v>
      </c>
      <c r="C85" s="53" t="s">
        <v>86</v>
      </c>
      <c r="D85" s="24"/>
      <c r="E85" s="24"/>
      <c r="F85" s="24"/>
      <c r="G85" s="24"/>
      <c r="H85" s="24"/>
      <c r="I85" s="24"/>
      <c r="J85" s="24"/>
      <c r="K85" s="24"/>
    </row>
    <row r="86" spans="1:11">
      <c r="A86" s="340"/>
      <c r="B86" s="30" t="s">
        <v>87</v>
      </c>
      <c r="C86" s="53" t="s">
        <v>88</v>
      </c>
      <c r="D86" s="24"/>
      <c r="E86" s="24"/>
      <c r="F86" s="24"/>
      <c r="G86" s="24"/>
      <c r="H86" s="24"/>
      <c r="I86" s="24"/>
      <c r="J86" s="24"/>
      <c r="K86" s="24"/>
    </row>
    <row r="87" spans="1:11" ht="15.6">
      <c r="A87" s="340"/>
      <c r="B87" s="30" t="s">
        <v>89</v>
      </c>
      <c r="C87" s="39" t="s">
        <v>90</v>
      </c>
      <c r="D87" s="24"/>
      <c r="E87" s="24"/>
      <c r="F87" s="24"/>
      <c r="G87" s="24"/>
      <c r="H87" s="24"/>
      <c r="I87" s="24"/>
      <c r="J87" s="24"/>
      <c r="K87" s="24"/>
    </row>
    <row r="88" spans="1:11">
      <c r="A88" s="340"/>
      <c r="B88" s="52" t="s">
        <v>91</v>
      </c>
      <c r="C88" s="54" t="s">
        <v>92</v>
      </c>
      <c r="D88" s="24"/>
      <c r="E88" s="24"/>
      <c r="F88" s="24"/>
      <c r="G88" s="24"/>
      <c r="H88" s="24"/>
      <c r="I88" s="24"/>
      <c r="J88" s="24"/>
      <c r="K88" s="24"/>
    </row>
    <row r="89" spans="1:11">
      <c r="A89" s="340"/>
      <c r="B89" s="30" t="s">
        <v>93</v>
      </c>
      <c r="C89" s="39" t="s">
        <v>94</v>
      </c>
      <c r="D89" s="24"/>
      <c r="E89" s="24"/>
      <c r="F89" s="24"/>
      <c r="G89" s="24"/>
      <c r="H89" s="24"/>
      <c r="I89" s="24"/>
      <c r="J89" s="24"/>
      <c r="K89" s="24"/>
    </row>
    <row r="90" spans="1:11">
      <c r="A90" s="231"/>
      <c r="B90" s="47"/>
      <c r="C90" s="38"/>
      <c r="D90" s="24"/>
      <c r="E90" s="24"/>
      <c r="F90" s="24"/>
      <c r="G90" s="24"/>
      <c r="H90" s="24"/>
      <c r="I90" s="24"/>
      <c r="J90" s="24"/>
      <c r="K90" s="24"/>
    </row>
  </sheetData>
  <mergeCells count="25">
    <mergeCell ref="J16:X16"/>
    <mergeCell ref="A82:A89"/>
    <mergeCell ref="J17:X17"/>
    <mergeCell ref="B79:C79"/>
    <mergeCell ref="E67:F67"/>
    <mergeCell ref="B17:D17"/>
    <mergeCell ref="B39:D39"/>
    <mergeCell ref="B69:C69"/>
    <mergeCell ref="F56:F58"/>
    <mergeCell ref="F59:F60"/>
    <mergeCell ref="B53:C53"/>
    <mergeCell ref="E53:F53"/>
    <mergeCell ref="A55:A63"/>
    <mergeCell ref="E82:K84"/>
    <mergeCell ref="J6:X7"/>
    <mergeCell ref="J14:X15"/>
    <mergeCell ref="B3:H14"/>
    <mergeCell ref="J2:X2"/>
    <mergeCell ref="J3:X4"/>
    <mergeCell ref="J8:X9"/>
    <mergeCell ref="J10:X10"/>
    <mergeCell ref="J11:X12"/>
    <mergeCell ref="J13:X13"/>
    <mergeCell ref="B2:H2"/>
    <mergeCell ref="J5:X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1D73-6583-4D4F-9C59-905C6E85B9A0}">
  <dimension ref="A1:AG75"/>
  <sheetViews>
    <sheetView workbookViewId="0">
      <selection activeCell="B2" sqref="B2:J2"/>
    </sheetView>
  </sheetViews>
  <sheetFormatPr defaultRowHeight="14.4"/>
  <cols>
    <col min="2" max="2" width="41.33203125" bestFit="1" customWidth="1"/>
    <col min="3" max="3" width="26.6640625" bestFit="1" customWidth="1"/>
    <col min="4" max="4" width="38.88671875" customWidth="1"/>
    <col min="5" max="5" width="27.88671875" bestFit="1" customWidth="1"/>
    <col min="6" max="6" width="30.5546875" bestFit="1" customWidth="1"/>
    <col min="7" max="7" width="29.109375" bestFit="1"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ht="15" customHeight="1">
      <c r="A2" s="24"/>
      <c r="B2" s="348" t="s">
        <v>95</v>
      </c>
      <c r="C2" s="349"/>
      <c r="D2" s="349"/>
      <c r="E2" s="349"/>
      <c r="F2" s="349"/>
      <c r="G2" s="349"/>
      <c r="H2" s="349"/>
      <c r="I2" s="349"/>
      <c r="J2" s="350"/>
      <c r="K2" s="24"/>
      <c r="L2" s="316" t="s">
        <v>16</v>
      </c>
      <c r="M2" s="317"/>
      <c r="N2" s="317"/>
      <c r="O2" s="317"/>
      <c r="P2" s="317"/>
      <c r="Q2" s="317"/>
      <c r="R2" s="317"/>
      <c r="S2" s="317"/>
      <c r="T2" s="317"/>
      <c r="U2" s="317"/>
      <c r="V2" s="317"/>
      <c r="W2" s="317"/>
      <c r="X2" s="317"/>
      <c r="Y2" s="317"/>
      <c r="Z2" s="318"/>
      <c r="AA2" s="24"/>
      <c r="AB2" s="24"/>
      <c r="AC2" s="24"/>
      <c r="AD2" s="24"/>
      <c r="AE2" s="24"/>
      <c r="AF2" s="24"/>
      <c r="AG2" s="24"/>
    </row>
    <row r="3" spans="1:33" ht="15" customHeight="1">
      <c r="A3" s="24"/>
      <c r="B3" s="366" t="s">
        <v>415</v>
      </c>
      <c r="C3" s="367"/>
      <c r="D3" s="367"/>
      <c r="E3" s="367"/>
      <c r="F3" s="367"/>
      <c r="G3" s="367"/>
      <c r="H3" s="367"/>
      <c r="I3" s="367"/>
      <c r="J3" s="368"/>
      <c r="K3" s="24"/>
      <c r="L3" s="351" t="s">
        <v>96</v>
      </c>
      <c r="M3" s="352"/>
      <c r="N3" s="352"/>
      <c r="O3" s="352"/>
      <c r="P3" s="352"/>
      <c r="Q3" s="352"/>
      <c r="R3" s="352"/>
      <c r="S3" s="352"/>
      <c r="T3" s="352"/>
      <c r="U3" s="352"/>
      <c r="V3" s="352"/>
      <c r="W3" s="352"/>
      <c r="X3" s="352"/>
      <c r="Y3" s="352"/>
      <c r="Z3" s="353"/>
      <c r="AA3" s="24"/>
      <c r="AB3" s="24"/>
      <c r="AC3" s="24"/>
      <c r="AD3" s="24"/>
      <c r="AE3" s="24"/>
      <c r="AF3" s="24"/>
      <c r="AG3" s="24"/>
    </row>
    <row r="4" spans="1:33">
      <c r="A4" s="24"/>
      <c r="B4" s="369"/>
      <c r="C4" s="370"/>
      <c r="D4" s="370"/>
      <c r="E4" s="370"/>
      <c r="F4" s="370"/>
      <c r="G4" s="370"/>
      <c r="H4" s="370"/>
      <c r="I4" s="370"/>
      <c r="J4" s="371"/>
      <c r="K4" s="24"/>
      <c r="L4" s="354"/>
      <c r="M4" s="355"/>
      <c r="N4" s="355"/>
      <c r="O4" s="355"/>
      <c r="P4" s="355"/>
      <c r="Q4" s="355"/>
      <c r="R4" s="355"/>
      <c r="S4" s="355"/>
      <c r="T4" s="355"/>
      <c r="U4" s="355"/>
      <c r="V4" s="355"/>
      <c r="W4" s="355"/>
      <c r="X4" s="355"/>
      <c r="Y4" s="355"/>
      <c r="Z4" s="356"/>
      <c r="AA4" s="24"/>
      <c r="AB4" s="24"/>
      <c r="AC4" s="24"/>
      <c r="AD4" s="24"/>
      <c r="AE4" s="24"/>
      <c r="AF4" s="24"/>
      <c r="AG4" s="24"/>
    </row>
    <row r="5" spans="1:33">
      <c r="A5" s="24"/>
      <c r="B5" s="369"/>
      <c r="C5" s="370"/>
      <c r="D5" s="370"/>
      <c r="E5" s="370"/>
      <c r="F5" s="370"/>
      <c r="G5" s="370"/>
      <c r="H5" s="370"/>
      <c r="I5" s="370"/>
      <c r="J5" s="371"/>
      <c r="K5" s="24"/>
      <c r="L5" s="354"/>
      <c r="M5" s="355"/>
      <c r="N5" s="355"/>
      <c r="O5" s="355"/>
      <c r="P5" s="355"/>
      <c r="Q5" s="355"/>
      <c r="R5" s="355"/>
      <c r="S5" s="355"/>
      <c r="T5" s="355"/>
      <c r="U5" s="355"/>
      <c r="V5" s="355"/>
      <c r="W5" s="355"/>
      <c r="X5" s="355"/>
      <c r="Y5" s="355"/>
      <c r="Z5" s="356"/>
      <c r="AA5" s="24"/>
      <c r="AB5" s="24"/>
      <c r="AC5" s="24"/>
      <c r="AD5" s="24"/>
      <c r="AE5" s="24"/>
      <c r="AF5" s="24"/>
      <c r="AG5" s="24"/>
    </row>
    <row r="6" spans="1:33" ht="15" customHeight="1">
      <c r="A6" s="24"/>
      <c r="B6" s="369"/>
      <c r="C6" s="370"/>
      <c r="D6" s="370"/>
      <c r="E6" s="370"/>
      <c r="F6" s="370"/>
      <c r="G6" s="370"/>
      <c r="H6" s="370"/>
      <c r="I6" s="370"/>
      <c r="J6" s="371"/>
      <c r="K6" s="24"/>
      <c r="L6" s="306" t="s">
        <v>97</v>
      </c>
      <c r="M6" s="307"/>
      <c r="N6" s="307"/>
      <c r="O6" s="307"/>
      <c r="P6" s="307"/>
      <c r="Q6" s="307"/>
      <c r="R6" s="307"/>
      <c r="S6" s="307"/>
      <c r="T6" s="307"/>
      <c r="U6" s="307"/>
      <c r="V6" s="307"/>
      <c r="W6" s="307"/>
      <c r="X6" s="307"/>
      <c r="Y6" s="307"/>
      <c r="Z6" s="308"/>
      <c r="AA6" s="24"/>
      <c r="AB6" s="24"/>
      <c r="AC6" s="24"/>
      <c r="AD6" s="24"/>
      <c r="AE6" s="24"/>
      <c r="AF6" s="24"/>
      <c r="AG6" s="24"/>
    </row>
    <row r="7" spans="1:33">
      <c r="A7" s="24"/>
      <c r="B7" s="369"/>
      <c r="C7" s="370"/>
      <c r="D7" s="370"/>
      <c r="E7" s="370"/>
      <c r="F7" s="370"/>
      <c r="G7" s="370"/>
      <c r="H7" s="370"/>
      <c r="I7" s="370"/>
      <c r="J7" s="371"/>
      <c r="K7" s="24"/>
      <c r="L7" s="306"/>
      <c r="M7" s="307"/>
      <c r="N7" s="307"/>
      <c r="O7" s="307"/>
      <c r="P7" s="307"/>
      <c r="Q7" s="307"/>
      <c r="R7" s="307"/>
      <c r="S7" s="307"/>
      <c r="T7" s="307"/>
      <c r="U7" s="307"/>
      <c r="V7" s="307"/>
      <c r="W7" s="307"/>
      <c r="X7" s="307"/>
      <c r="Y7" s="307"/>
      <c r="Z7" s="308"/>
      <c r="AA7" s="24"/>
      <c r="AB7" s="24"/>
      <c r="AC7" s="24"/>
      <c r="AD7" s="24"/>
      <c r="AE7" s="24"/>
      <c r="AF7" s="24"/>
      <c r="AG7" s="24"/>
    </row>
    <row r="8" spans="1:33" ht="15" customHeight="1">
      <c r="A8" s="24"/>
      <c r="B8" s="369"/>
      <c r="C8" s="370"/>
      <c r="D8" s="370"/>
      <c r="E8" s="370"/>
      <c r="F8" s="370"/>
      <c r="G8" s="370"/>
      <c r="H8" s="370"/>
      <c r="I8" s="370"/>
      <c r="J8" s="371"/>
      <c r="K8" s="24"/>
      <c r="L8" s="357" t="s">
        <v>18</v>
      </c>
      <c r="M8" s="358"/>
      <c r="N8" s="358"/>
      <c r="O8" s="358"/>
      <c r="P8" s="358"/>
      <c r="Q8" s="358"/>
      <c r="R8" s="358"/>
      <c r="S8" s="358"/>
      <c r="T8" s="358"/>
      <c r="U8" s="358"/>
      <c r="V8" s="358"/>
      <c r="W8" s="358"/>
      <c r="X8" s="358"/>
      <c r="Y8" s="358"/>
      <c r="Z8" s="359"/>
      <c r="AA8" s="24"/>
      <c r="AB8" s="24"/>
      <c r="AC8" s="24"/>
      <c r="AD8" s="24"/>
      <c r="AE8" s="24"/>
      <c r="AF8" s="24"/>
      <c r="AG8" s="24"/>
    </row>
    <row r="9" spans="1:33">
      <c r="A9" s="24"/>
      <c r="B9" s="369"/>
      <c r="C9" s="370"/>
      <c r="D9" s="370"/>
      <c r="E9" s="370"/>
      <c r="F9" s="370"/>
      <c r="G9" s="370"/>
      <c r="H9" s="370"/>
      <c r="I9" s="370"/>
      <c r="J9" s="371"/>
      <c r="K9" s="24"/>
      <c r="L9" s="357"/>
      <c r="M9" s="358"/>
      <c r="N9" s="358"/>
      <c r="O9" s="358"/>
      <c r="P9" s="358"/>
      <c r="Q9" s="358"/>
      <c r="R9" s="358"/>
      <c r="S9" s="358"/>
      <c r="T9" s="358"/>
      <c r="U9" s="358"/>
      <c r="V9" s="358"/>
      <c r="W9" s="358"/>
      <c r="X9" s="358"/>
      <c r="Y9" s="358"/>
      <c r="Z9" s="359"/>
      <c r="AA9" s="24"/>
      <c r="AB9" s="24"/>
      <c r="AC9" s="24"/>
      <c r="AD9" s="24"/>
      <c r="AE9" s="24"/>
      <c r="AF9" s="24"/>
      <c r="AG9" s="24"/>
    </row>
    <row r="10" spans="1:33" ht="15" customHeight="1">
      <c r="A10" s="24"/>
      <c r="B10" s="369"/>
      <c r="C10" s="370"/>
      <c r="D10" s="370"/>
      <c r="E10" s="370"/>
      <c r="F10" s="370"/>
      <c r="G10" s="370"/>
      <c r="H10" s="370"/>
      <c r="I10" s="370"/>
      <c r="J10" s="371"/>
      <c r="K10" s="15"/>
      <c r="L10" s="360" t="s">
        <v>98</v>
      </c>
      <c r="M10" s="361"/>
      <c r="N10" s="361"/>
      <c r="O10" s="361"/>
      <c r="P10" s="361"/>
      <c r="Q10" s="361"/>
      <c r="R10" s="361"/>
      <c r="S10" s="361"/>
      <c r="T10" s="361"/>
      <c r="U10" s="361"/>
      <c r="V10" s="361"/>
      <c r="W10" s="361"/>
      <c r="X10" s="361"/>
      <c r="Y10" s="361"/>
      <c r="Z10" s="362"/>
      <c r="AA10" s="24"/>
      <c r="AB10" s="24"/>
      <c r="AC10" s="24"/>
      <c r="AD10" s="24"/>
      <c r="AE10" s="24"/>
      <c r="AF10" s="24"/>
      <c r="AG10" s="24"/>
    </row>
    <row r="11" spans="1:33" ht="15" customHeight="1">
      <c r="A11" s="24"/>
      <c r="B11" s="372"/>
      <c r="C11" s="373"/>
      <c r="D11" s="373"/>
      <c r="E11" s="373"/>
      <c r="F11" s="373"/>
      <c r="G11" s="373"/>
      <c r="H11" s="373"/>
      <c r="I11" s="373"/>
      <c r="J11" s="374"/>
      <c r="K11" s="15"/>
      <c r="L11" s="363"/>
      <c r="M11" s="364"/>
      <c r="N11" s="364"/>
      <c r="O11" s="364"/>
      <c r="P11" s="364"/>
      <c r="Q11" s="364"/>
      <c r="R11" s="364"/>
      <c r="S11" s="364"/>
      <c r="T11" s="364"/>
      <c r="U11" s="364"/>
      <c r="V11" s="364"/>
      <c r="W11" s="364"/>
      <c r="X11" s="364"/>
      <c r="Y11" s="364"/>
      <c r="Z11" s="365"/>
      <c r="AA11" s="24"/>
      <c r="AB11" s="24"/>
      <c r="AC11" s="24"/>
      <c r="AD11" s="24"/>
      <c r="AE11" s="24"/>
      <c r="AF11" s="24"/>
      <c r="AG11" s="24"/>
    </row>
    <row r="12" spans="1:33">
      <c r="A12" s="24"/>
      <c r="B12" s="24"/>
      <c r="C12" s="24"/>
      <c r="D12" s="24"/>
      <c r="E12" s="24"/>
      <c r="F12" s="24"/>
      <c r="G12" s="24"/>
      <c r="H12" s="24"/>
      <c r="I12" s="24"/>
      <c r="J12" s="24"/>
      <c r="K12" s="15"/>
      <c r="L12" s="165"/>
      <c r="M12" s="165"/>
      <c r="N12" s="165"/>
      <c r="O12" s="165"/>
      <c r="P12" s="165"/>
      <c r="Q12" s="165"/>
      <c r="R12" s="165"/>
      <c r="S12" s="165"/>
      <c r="T12" s="165"/>
      <c r="U12" s="165"/>
      <c r="V12" s="165"/>
      <c r="W12" s="165"/>
      <c r="X12" s="165"/>
      <c r="Y12" s="165"/>
      <c r="Z12" s="165"/>
      <c r="AA12" s="15"/>
      <c r="AB12" s="24"/>
      <c r="AC12" s="24"/>
      <c r="AD12" s="24"/>
      <c r="AE12" s="24"/>
      <c r="AF12" s="24"/>
      <c r="AG12" s="24"/>
    </row>
    <row r="13" spans="1:33">
      <c r="A13" s="24"/>
      <c r="B13" s="104" t="s">
        <v>99</v>
      </c>
      <c r="C13" s="105"/>
      <c r="D13" s="106"/>
      <c r="E13" s="25"/>
      <c r="F13" s="24"/>
      <c r="G13" s="24"/>
      <c r="H13" s="24"/>
      <c r="I13" s="24"/>
      <c r="J13" s="24"/>
      <c r="K13" s="15"/>
      <c r="L13" s="98"/>
      <c r="M13" s="98"/>
      <c r="N13" s="98"/>
      <c r="O13" s="98"/>
      <c r="P13" s="98"/>
      <c r="Q13" s="98"/>
      <c r="R13" s="98"/>
      <c r="S13" s="98"/>
      <c r="T13" s="98"/>
      <c r="U13" s="98"/>
      <c r="V13" s="98"/>
      <c r="W13" s="98"/>
      <c r="X13" s="98"/>
      <c r="Y13" s="98"/>
      <c r="Z13" s="98"/>
      <c r="AA13" s="24"/>
      <c r="AB13" s="24"/>
      <c r="AC13" s="24"/>
      <c r="AD13" s="24"/>
      <c r="AE13" s="24"/>
      <c r="AF13" s="24"/>
      <c r="AG13" s="24"/>
    </row>
    <row r="14" spans="1:33" ht="38.25" customHeight="1">
      <c r="A14" s="15"/>
      <c r="B14" s="27"/>
      <c r="C14" s="135"/>
      <c r="D14" s="299" t="s">
        <v>100</v>
      </c>
      <c r="E14" s="380" t="s">
        <v>417</v>
      </c>
      <c r="F14" s="347"/>
      <c r="G14" s="24"/>
      <c r="H14" s="24"/>
      <c r="I14" s="24"/>
      <c r="J14" s="24"/>
      <c r="K14" s="135"/>
      <c r="L14" s="135"/>
      <c r="M14" s="135"/>
      <c r="N14" s="135"/>
      <c r="O14" s="135"/>
      <c r="P14" s="135"/>
      <c r="Q14" s="15"/>
      <c r="R14" s="99"/>
      <c r="S14" s="99"/>
      <c r="T14" s="99"/>
      <c r="U14" s="99"/>
      <c r="V14" s="99"/>
      <c r="W14" s="99"/>
      <c r="X14" s="99"/>
      <c r="Y14" s="99"/>
      <c r="Z14" s="99"/>
      <c r="AA14" s="99"/>
      <c r="AB14" s="99"/>
      <c r="AC14" s="99"/>
      <c r="AD14" s="99"/>
      <c r="AE14" s="99"/>
      <c r="AF14" s="99"/>
      <c r="AG14" s="24"/>
    </row>
    <row r="15" spans="1:33">
      <c r="A15" s="15"/>
      <c r="B15" s="134"/>
      <c r="C15" s="135"/>
      <c r="D15" s="293"/>
      <c r="E15" s="380"/>
      <c r="F15" s="347"/>
      <c r="G15" s="24"/>
      <c r="H15" s="24"/>
      <c r="I15" s="24"/>
      <c r="J15" s="24"/>
      <c r="K15" s="135"/>
      <c r="L15" s="135"/>
      <c r="M15" s="135"/>
      <c r="N15" s="135"/>
      <c r="O15" s="135"/>
      <c r="P15" s="135"/>
      <c r="Q15" s="15"/>
      <c r="R15" s="99"/>
      <c r="S15" s="99"/>
      <c r="T15" s="99"/>
      <c r="U15" s="99"/>
      <c r="V15" s="99"/>
      <c r="W15" s="99"/>
      <c r="X15" s="99"/>
      <c r="Y15" s="99"/>
      <c r="Z15" s="99"/>
      <c r="AA15" s="99"/>
      <c r="AB15" s="99"/>
      <c r="AC15" s="99"/>
      <c r="AD15" s="99"/>
      <c r="AE15" s="99"/>
      <c r="AF15" s="99"/>
      <c r="AG15" s="24"/>
    </row>
    <row r="16" spans="1:33">
      <c r="A16" s="15"/>
      <c r="B16" s="134"/>
      <c r="C16" s="135"/>
      <c r="D16" s="293"/>
      <c r="E16" s="380"/>
      <c r="F16" s="347"/>
      <c r="G16" s="24"/>
      <c r="H16" s="24"/>
      <c r="I16" s="24"/>
      <c r="J16" s="24"/>
      <c r="K16" s="135"/>
      <c r="L16" s="135"/>
      <c r="M16" s="135"/>
      <c r="N16" s="135"/>
      <c r="O16" s="135"/>
      <c r="P16" s="135"/>
      <c r="Q16" s="15"/>
      <c r="R16" s="24"/>
      <c r="S16" s="24"/>
      <c r="T16" s="24"/>
      <c r="U16" s="24"/>
      <c r="V16" s="24"/>
      <c r="W16" s="24"/>
      <c r="X16" s="24"/>
      <c r="Y16" s="24"/>
      <c r="Z16" s="24"/>
      <c r="AA16" s="24"/>
      <c r="AB16" s="24"/>
      <c r="AC16" s="24"/>
      <c r="AD16" s="24"/>
      <c r="AE16" s="24"/>
      <c r="AF16" s="24"/>
      <c r="AG16" s="24"/>
    </row>
    <row r="17" spans="1:17">
      <c r="A17" s="15"/>
      <c r="B17" s="134"/>
      <c r="C17" s="135"/>
      <c r="D17" s="293"/>
      <c r="E17" s="380"/>
      <c r="F17" s="347"/>
      <c r="G17" s="24"/>
      <c r="H17" s="24"/>
      <c r="I17" s="24"/>
      <c r="J17" s="24"/>
      <c r="K17" s="15"/>
      <c r="L17" s="15"/>
      <c r="M17" s="15"/>
      <c r="N17" s="15"/>
      <c r="O17" s="15"/>
      <c r="P17" s="15"/>
      <c r="Q17" s="15"/>
    </row>
    <row r="18" spans="1:17">
      <c r="A18" s="15"/>
      <c r="B18" s="134"/>
      <c r="C18" s="135"/>
      <c r="D18" s="293"/>
      <c r="E18" s="380"/>
      <c r="F18" s="347"/>
      <c r="G18" s="24"/>
      <c r="H18" s="24"/>
      <c r="I18" s="24"/>
      <c r="J18" s="24"/>
      <c r="K18" s="15"/>
      <c r="L18" s="15"/>
      <c r="M18" s="15"/>
      <c r="N18" s="15"/>
      <c r="O18" s="15"/>
      <c r="P18" s="15"/>
      <c r="Q18" s="15"/>
    </row>
    <row r="19" spans="1:17">
      <c r="A19" s="15"/>
      <c r="B19" s="134"/>
      <c r="C19" s="135"/>
      <c r="D19" s="293"/>
      <c r="E19" s="380"/>
      <c r="F19" s="347"/>
      <c r="G19" s="24"/>
      <c r="H19" s="24"/>
      <c r="I19" s="24"/>
      <c r="J19" s="24"/>
      <c r="K19" s="15"/>
      <c r="L19" s="15"/>
      <c r="M19" s="15"/>
      <c r="N19" s="15"/>
      <c r="O19" s="15"/>
      <c r="P19" s="15"/>
      <c r="Q19" s="15"/>
    </row>
    <row r="20" spans="1:17" ht="15" customHeight="1">
      <c r="A20" s="15"/>
      <c r="B20" s="27"/>
      <c r="C20" s="15"/>
      <c r="D20" s="293"/>
      <c r="E20" s="380"/>
      <c r="F20" s="347"/>
      <c r="G20" s="24"/>
      <c r="H20" s="24"/>
      <c r="I20" s="24"/>
      <c r="J20" s="24"/>
      <c r="K20" s="24"/>
      <c r="L20" s="24"/>
      <c r="M20" s="24"/>
      <c r="N20" s="24"/>
      <c r="O20" s="24"/>
      <c r="P20" s="24"/>
      <c r="Q20" s="24"/>
    </row>
    <row r="21" spans="1:17">
      <c r="A21" s="15"/>
      <c r="B21" s="27"/>
      <c r="C21" s="15"/>
      <c r="D21" s="293"/>
      <c r="E21" s="380"/>
      <c r="F21" s="347"/>
      <c r="G21" s="24"/>
      <c r="H21" s="24"/>
      <c r="I21" s="24"/>
      <c r="J21" s="24"/>
      <c r="K21" s="24"/>
      <c r="L21" s="24"/>
      <c r="M21" s="24"/>
      <c r="N21" s="24"/>
      <c r="O21" s="24"/>
      <c r="P21" s="24"/>
      <c r="Q21" s="24"/>
    </row>
    <row r="22" spans="1:17" s="24" customFormat="1">
      <c r="A22" s="15"/>
      <c r="B22" s="61"/>
      <c r="C22" s="60"/>
      <c r="D22" s="296"/>
      <c r="E22" s="15"/>
    </row>
    <row r="23" spans="1:17" s="24" customFormat="1">
      <c r="B23" s="15"/>
      <c r="C23" s="15"/>
      <c r="D23" s="15"/>
      <c r="E23" s="97"/>
      <c r="F23" s="15"/>
    </row>
    <row r="24" spans="1:17" s="24" customFormat="1">
      <c r="B24" s="375" t="s">
        <v>101</v>
      </c>
      <c r="C24" s="379"/>
      <c r="D24" s="379"/>
      <c r="E24" s="379"/>
      <c r="F24" s="379"/>
      <c r="G24" s="376"/>
    </row>
    <row r="25" spans="1:17" s="24" customFormat="1">
      <c r="A25" s="15"/>
      <c r="B25" s="151" t="s">
        <v>102</v>
      </c>
      <c r="C25" s="152" t="s">
        <v>103</v>
      </c>
      <c r="D25" s="152" t="s">
        <v>104</v>
      </c>
      <c r="E25" s="152" t="s">
        <v>105</v>
      </c>
      <c r="F25" s="152" t="s">
        <v>106</v>
      </c>
      <c r="G25" s="153" t="s">
        <v>107</v>
      </c>
      <c r="H25" s="15"/>
      <c r="I25" s="15"/>
    </row>
    <row r="26" spans="1:17" s="24" customFormat="1">
      <c r="A26" s="15"/>
      <c r="B26" s="94" t="s">
        <v>108</v>
      </c>
      <c r="C26" s="148">
        <v>18.51925</v>
      </c>
      <c r="D26" s="148">
        <v>0.47745714285714286</v>
      </c>
      <c r="E26" s="31">
        <v>4.0800000000000003E-3</v>
      </c>
      <c r="F26" s="31">
        <v>6.2999999999999992E-4</v>
      </c>
      <c r="G26" s="37">
        <v>5.2333333333333329E-3</v>
      </c>
      <c r="H26" s="15"/>
      <c r="I26" s="15"/>
    </row>
    <row r="27" spans="1:17" s="24" customFormat="1">
      <c r="A27" s="15"/>
      <c r="B27" s="94" t="s">
        <v>109</v>
      </c>
      <c r="C27" s="148">
        <v>18.366666666666667</v>
      </c>
      <c r="D27" s="148">
        <v>0.47128333333333333</v>
      </c>
      <c r="E27" s="31">
        <v>8.083333333333333E-3</v>
      </c>
      <c r="F27" s="31" t="s">
        <v>110</v>
      </c>
      <c r="G27" s="37" t="s">
        <v>110</v>
      </c>
      <c r="H27" s="15"/>
      <c r="I27" s="15"/>
    </row>
    <row r="28" spans="1:17" s="24" customFormat="1">
      <c r="A28" s="15"/>
      <c r="B28" s="94" t="s">
        <v>416</v>
      </c>
      <c r="C28" s="148">
        <v>19.2225</v>
      </c>
      <c r="D28" s="148">
        <v>0.48349999999999999</v>
      </c>
      <c r="E28" s="31">
        <v>6.1285714285714294E-3</v>
      </c>
      <c r="F28" s="31">
        <v>8.9999999999999998E-4</v>
      </c>
      <c r="G28" s="37">
        <v>1.4999999999999999E-2</v>
      </c>
      <c r="H28" s="15"/>
      <c r="I28" s="15"/>
    </row>
    <row r="29" spans="1:17" s="24" customFormat="1">
      <c r="A29" s="15"/>
      <c r="B29" s="94" t="s">
        <v>111</v>
      </c>
      <c r="C29" s="148">
        <v>19.124285714285715</v>
      </c>
      <c r="D29" s="148">
        <v>0.48406000000000005</v>
      </c>
      <c r="E29" s="31">
        <v>5.1400000000000005E-3</v>
      </c>
      <c r="F29" s="31" t="s">
        <v>110</v>
      </c>
      <c r="G29" s="37" t="s">
        <v>110</v>
      </c>
      <c r="H29" s="15"/>
      <c r="I29" s="15"/>
    </row>
    <row r="30" spans="1:17" s="24" customFormat="1">
      <c r="A30" s="15"/>
      <c r="B30" s="151" t="s">
        <v>112</v>
      </c>
      <c r="C30" s="149">
        <v>19</v>
      </c>
      <c r="D30" s="149">
        <v>0.5</v>
      </c>
      <c r="E30" s="150" t="s">
        <v>110</v>
      </c>
      <c r="F30" s="150" t="s">
        <v>110</v>
      </c>
      <c r="G30" s="38" t="s">
        <v>110</v>
      </c>
      <c r="H30" s="15"/>
      <c r="I30" s="15"/>
    </row>
    <row r="31" spans="1:17" s="24" customFormat="1">
      <c r="A31" s="15"/>
      <c r="B31" s="15"/>
      <c r="C31" s="15"/>
      <c r="D31" s="15"/>
      <c r="E31" s="15"/>
      <c r="F31" s="15"/>
      <c r="G31" s="15"/>
      <c r="H31" s="15"/>
      <c r="I31" s="15"/>
    </row>
    <row r="32" spans="1:17" s="24" customFormat="1">
      <c r="E32" s="62"/>
      <c r="F32" s="62"/>
      <c r="G32" s="62"/>
      <c r="H32" s="62"/>
    </row>
    <row r="33" spans="1:8" s="24" customFormat="1">
      <c r="B33" s="375" t="s">
        <v>113</v>
      </c>
      <c r="C33" s="379"/>
      <c r="D33" s="379"/>
      <c r="E33" s="379"/>
      <c r="F33" s="376"/>
      <c r="G33" s="64"/>
      <c r="H33" s="62"/>
    </row>
    <row r="34" spans="1:8" s="24" customFormat="1">
      <c r="B34" s="159" t="s">
        <v>102</v>
      </c>
      <c r="C34" s="160" t="s">
        <v>114</v>
      </c>
      <c r="D34" s="160" t="s">
        <v>115</v>
      </c>
      <c r="E34" s="161" t="s">
        <v>116</v>
      </c>
      <c r="F34" s="162" t="s">
        <v>117</v>
      </c>
      <c r="G34" s="62"/>
      <c r="H34" s="62"/>
    </row>
    <row r="35" spans="1:8" s="24" customFormat="1">
      <c r="B35" s="94" t="s">
        <v>108</v>
      </c>
      <c r="C35" s="148">
        <v>99</v>
      </c>
      <c r="D35" s="154">
        <v>125</v>
      </c>
      <c r="E35" s="46">
        <v>100</v>
      </c>
      <c r="F35" s="89">
        <v>90</v>
      </c>
      <c r="G35" s="62"/>
      <c r="H35" s="62"/>
    </row>
    <row r="36" spans="1:8" s="24" customFormat="1">
      <c r="B36" s="94" t="s">
        <v>109</v>
      </c>
      <c r="C36" s="148">
        <v>99</v>
      </c>
      <c r="D36" s="155">
        <v>98.5</v>
      </c>
      <c r="E36" s="46">
        <v>100</v>
      </c>
      <c r="F36" s="89">
        <v>90</v>
      </c>
      <c r="G36" s="62"/>
      <c r="H36" s="62"/>
    </row>
    <row r="37" spans="1:8" s="24" customFormat="1">
      <c r="B37" s="94" t="s">
        <v>416</v>
      </c>
      <c r="C37" s="31">
        <v>99</v>
      </c>
      <c r="D37" s="50">
        <v>146.4</v>
      </c>
      <c r="E37" s="46">
        <v>100</v>
      </c>
      <c r="F37" s="89">
        <v>90</v>
      </c>
      <c r="G37" s="62"/>
      <c r="H37" s="62"/>
    </row>
    <row r="38" spans="1:8" s="24" customFormat="1">
      <c r="B38" s="95" t="s">
        <v>111</v>
      </c>
      <c r="C38" s="150">
        <v>117</v>
      </c>
      <c r="D38" s="156">
        <v>133.19999999999999</v>
      </c>
      <c r="E38" s="157">
        <v>100</v>
      </c>
      <c r="F38" s="158">
        <v>90</v>
      </c>
    </row>
    <row r="39" spans="1:8" s="24" customFormat="1">
      <c r="D39" s="62"/>
      <c r="E39" s="62"/>
      <c r="F39" s="62"/>
      <c r="G39" s="62"/>
    </row>
    <row r="40" spans="1:8" s="24" customFormat="1">
      <c r="D40" s="62"/>
      <c r="E40" s="62"/>
      <c r="F40" s="62"/>
      <c r="G40" s="62"/>
    </row>
    <row r="41" spans="1:8" s="24" customFormat="1">
      <c r="B41" s="375" t="s">
        <v>118</v>
      </c>
      <c r="C41" s="376"/>
      <c r="D41" s="64"/>
      <c r="E41" s="64"/>
      <c r="F41" s="64"/>
      <c r="G41" s="62"/>
    </row>
    <row r="42" spans="1:8" s="24" customFormat="1">
      <c r="B42" s="164" t="s">
        <v>119</v>
      </c>
      <c r="C42" s="37">
        <v>3</v>
      </c>
      <c r="D42" s="62"/>
      <c r="E42" s="62"/>
      <c r="F42" s="62"/>
      <c r="G42" s="62"/>
    </row>
    <row r="43" spans="1:8" s="24" customFormat="1">
      <c r="B43" s="30" t="s">
        <v>120</v>
      </c>
      <c r="C43" s="37" t="s">
        <v>121</v>
      </c>
      <c r="D43" s="65"/>
      <c r="E43" s="62"/>
      <c r="F43" s="62"/>
      <c r="G43" s="62"/>
    </row>
    <row r="44" spans="1:8" s="24" customFormat="1">
      <c r="B44" s="94" t="s">
        <v>122</v>
      </c>
      <c r="C44" s="163" t="s">
        <v>123</v>
      </c>
      <c r="D44" s="65"/>
      <c r="E44" s="62"/>
      <c r="F44" s="62"/>
      <c r="G44" s="62"/>
    </row>
    <row r="45" spans="1:8" s="24" customFormat="1" ht="16.2">
      <c r="B45" s="94" t="s">
        <v>362</v>
      </c>
      <c r="C45" s="163" t="s">
        <v>124</v>
      </c>
      <c r="D45" s="66"/>
      <c r="E45" s="62"/>
      <c r="F45" s="62"/>
      <c r="G45" s="62"/>
    </row>
    <row r="46" spans="1:8" s="24" customFormat="1">
      <c r="B46" s="94" t="s">
        <v>125</v>
      </c>
      <c r="C46" s="37" t="s">
        <v>126</v>
      </c>
      <c r="D46" s="66"/>
      <c r="E46" s="62"/>
      <c r="F46" s="62"/>
      <c r="G46" s="62"/>
    </row>
    <row r="47" spans="1:8" s="24" customFormat="1" ht="15.6">
      <c r="A47" s="15"/>
      <c r="B47" s="94" t="s">
        <v>363</v>
      </c>
      <c r="C47" s="37" t="s">
        <v>127</v>
      </c>
      <c r="D47" s="62"/>
      <c r="E47" s="62"/>
      <c r="F47" s="62"/>
      <c r="G47" s="62"/>
    </row>
    <row r="48" spans="1:8" s="24" customFormat="1">
      <c r="B48" s="95" t="s">
        <v>128</v>
      </c>
      <c r="C48" s="38" t="s">
        <v>129</v>
      </c>
    </row>
    <row r="49" spans="1:4" s="24" customFormat="1"/>
    <row r="50" spans="1:4" s="24" customFormat="1"/>
    <row r="51" spans="1:4" s="24" customFormat="1">
      <c r="A51" s="62"/>
      <c r="B51" s="377" t="s">
        <v>130</v>
      </c>
      <c r="C51" s="378"/>
      <c r="D51" s="62"/>
    </row>
    <row r="52" spans="1:4" s="24" customFormat="1">
      <c r="A52" s="62"/>
      <c r="B52" s="82" t="s">
        <v>131</v>
      </c>
      <c r="C52" s="84">
        <v>220588235.29411766</v>
      </c>
      <c r="D52" s="62"/>
    </row>
    <row r="53" spans="1:4" s="24" customFormat="1">
      <c r="A53" s="62"/>
      <c r="B53" s="83" t="s">
        <v>132</v>
      </c>
      <c r="C53" s="84">
        <v>55147058.823529415</v>
      </c>
      <c r="D53" s="62"/>
    </row>
    <row r="54" spans="1:4" s="24" customFormat="1">
      <c r="A54" s="62"/>
      <c r="B54" s="83" t="s">
        <v>133</v>
      </c>
      <c r="C54" s="84">
        <v>99264705.882352948</v>
      </c>
      <c r="D54" s="62"/>
    </row>
    <row r="55" spans="1:4" s="24" customFormat="1" ht="15.6">
      <c r="A55" s="15"/>
      <c r="B55" s="30" t="s">
        <v>134</v>
      </c>
      <c r="C55" s="85">
        <v>1781362499.9999998</v>
      </c>
      <c r="D55" s="15"/>
    </row>
    <row r="56" spans="1:4" s="24" customFormat="1" ht="15.6">
      <c r="A56" s="15"/>
      <c r="B56" s="30" t="s">
        <v>135</v>
      </c>
      <c r="C56" s="85">
        <v>82711700</v>
      </c>
      <c r="D56" s="15"/>
    </row>
    <row r="57" spans="1:4" s="24" customFormat="1">
      <c r="A57" s="15"/>
      <c r="B57" s="83" t="s">
        <v>136</v>
      </c>
      <c r="C57" s="84">
        <v>106617647.05882353</v>
      </c>
      <c r="D57" s="15"/>
    </row>
    <row r="58" spans="1:4" s="24" customFormat="1">
      <c r="A58" s="62"/>
      <c r="B58" s="83" t="s">
        <v>137</v>
      </c>
      <c r="C58" s="84">
        <v>58823529.411764704</v>
      </c>
      <c r="D58" s="62"/>
    </row>
    <row r="59" spans="1:4" s="24" customFormat="1">
      <c r="A59" s="62"/>
      <c r="B59" s="83" t="s">
        <v>138</v>
      </c>
      <c r="C59" s="84">
        <v>3676470.588235294</v>
      </c>
      <c r="D59" s="62"/>
    </row>
    <row r="60" spans="1:4" s="24" customFormat="1">
      <c r="A60" s="62"/>
      <c r="B60" s="83" t="s">
        <v>139</v>
      </c>
      <c r="C60" s="84">
        <v>14705882.352941176</v>
      </c>
      <c r="D60" s="62"/>
    </row>
    <row r="61" spans="1:4" s="24" customFormat="1">
      <c r="A61" s="62"/>
      <c r="B61" s="83" t="s">
        <v>140</v>
      </c>
      <c r="C61" s="84">
        <v>3676470.588235294</v>
      </c>
      <c r="D61" s="62"/>
    </row>
    <row r="62" spans="1:4" s="24" customFormat="1">
      <c r="A62" s="62"/>
      <c r="B62" s="83" t="s">
        <v>141</v>
      </c>
      <c r="C62" s="84">
        <v>29411764.705882352</v>
      </c>
      <c r="D62" s="62"/>
    </row>
    <row r="63" spans="1:4" s="24" customFormat="1">
      <c r="A63" s="62"/>
      <c r="B63" s="83" t="s">
        <v>142</v>
      </c>
      <c r="C63" s="84">
        <v>14705882.352941176</v>
      </c>
      <c r="D63" s="62"/>
    </row>
    <row r="64" spans="1:4" s="24" customFormat="1">
      <c r="A64" s="62"/>
      <c r="B64" s="83" t="s">
        <v>143</v>
      </c>
      <c r="C64" s="84">
        <v>14705882.352941176</v>
      </c>
      <c r="D64" s="62"/>
    </row>
    <row r="65" spans="1:5" s="24" customFormat="1">
      <c r="A65" s="62"/>
      <c r="B65" s="83" t="s">
        <v>144</v>
      </c>
      <c r="C65" s="84">
        <v>3676470.588235294</v>
      </c>
      <c r="D65" s="62"/>
    </row>
    <row r="66" spans="1:5" s="24" customFormat="1">
      <c r="A66" s="62"/>
      <c r="B66" s="83" t="s">
        <v>145</v>
      </c>
      <c r="C66" s="84">
        <v>15147058.823529413</v>
      </c>
      <c r="D66" s="62"/>
    </row>
    <row r="67" spans="1:5" s="24" customFormat="1">
      <c r="A67" s="15"/>
      <c r="B67" s="96"/>
      <c r="C67" s="63"/>
      <c r="D67" s="15"/>
    </row>
    <row r="68" spans="1:5" s="24" customFormat="1">
      <c r="A68" s="62"/>
      <c r="B68" s="83" t="s">
        <v>146</v>
      </c>
      <c r="C68" s="86">
        <v>6120</v>
      </c>
      <c r="D68" s="62"/>
    </row>
    <row r="69" spans="1:5" s="24" customFormat="1">
      <c r="A69" s="62"/>
      <c r="B69" s="83" t="s">
        <v>147</v>
      </c>
      <c r="C69" s="87">
        <v>220</v>
      </c>
      <c r="D69" s="67"/>
    </row>
    <row r="70" spans="1:5" s="24" customFormat="1">
      <c r="A70" s="62"/>
      <c r="B70" s="96"/>
      <c r="C70" s="86"/>
      <c r="D70" s="62"/>
    </row>
    <row r="71" spans="1:5" s="24" customFormat="1" ht="15.6">
      <c r="A71" s="62"/>
      <c r="B71" s="83" t="s">
        <v>148</v>
      </c>
      <c r="C71" s="114">
        <v>40</v>
      </c>
      <c r="D71" s="62"/>
    </row>
    <row r="72" spans="1:5" s="24" customFormat="1" ht="15.6">
      <c r="A72" s="62"/>
      <c r="B72" s="83" t="s">
        <v>369</v>
      </c>
      <c r="C72" s="115" t="s">
        <v>149</v>
      </c>
      <c r="D72" s="62"/>
    </row>
    <row r="73" spans="1:5" s="24" customFormat="1" ht="15.6">
      <c r="A73" s="62"/>
      <c r="B73" s="228" t="s">
        <v>370</v>
      </c>
      <c r="C73" s="117" t="s">
        <v>150</v>
      </c>
      <c r="D73" s="62"/>
    </row>
    <row r="74" spans="1:5" s="24" customFormat="1" ht="15.6">
      <c r="A74" s="62"/>
      <c r="B74" s="116" t="s">
        <v>151</v>
      </c>
      <c r="C74" s="118" t="s">
        <v>152</v>
      </c>
      <c r="D74" s="62"/>
    </row>
    <row r="75" spans="1:5">
      <c r="A75" s="24"/>
      <c r="B75" s="24"/>
      <c r="C75" s="24"/>
      <c r="D75" s="24"/>
      <c r="E75" s="24"/>
    </row>
  </sheetData>
  <mergeCells count="13">
    <mergeCell ref="L10:Z11"/>
    <mergeCell ref="B3:J11"/>
    <mergeCell ref="B41:C41"/>
    <mergeCell ref="B51:C51"/>
    <mergeCell ref="B33:F33"/>
    <mergeCell ref="B24:G24"/>
    <mergeCell ref="D14:D22"/>
    <mergeCell ref="E14:F21"/>
    <mergeCell ref="B2:J2"/>
    <mergeCell ref="L2:Z2"/>
    <mergeCell ref="L3:Z5"/>
    <mergeCell ref="L6:Z7"/>
    <mergeCell ref="L8:Z9"/>
  </mergeCells>
  <phoneticPr fontId="2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3F47-DC41-4B09-AE20-5848365F6783}">
  <dimension ref="A1:CB149"/>
  <sheetViews>
    <sheetView workbookViewId="0">
      <selection activeCell="B2" sqref="B2:E2"/>
    </sheetView>
  </sheetViews>
  <sheetFormatPr defaultRowHeight="14.4"/>
  <cols>
    <col min="1" max="1" width="22.44140625" customWidth="1"/>
    <col min="2" max="2" width="78.44140625" bestFit="1" customWidth="1"/>
    <col min="3" max="3" width="30" customWidth="1"/>
    <col min="4" max="4" width="22" customWidth="1"/>
    <col min="5" max="5" width="43" customWidth="1"/>
    <col min="6" max="6" width="29.44140625" bestFit="1" customWidth="1"/>
    <col min="7" max="7" width="35.109375" customWidth="1"/>
    <col min="8" max="8" width="28.5546875" customWidth="1"/>
    <col min="9" max="9" width="28.88671875" bestFit="1" customWidth="1"/>
    <col min="10" max="10" width="19.33203125" customWidth="1"/>
    <col min="11" max="11" width="19.109375" customWidth="1"/>
    <col min="12" max="12" width="13.6640625" customWidth="1"/>
    <col min="13" max="13" width="15.6640625" customWidth="1"/>
    <col min="14" max="14" width="12.109375" customWidth="1"/>
    <col min="15" max="15" width="15.109375" customWidth="1"/>
    <col min="16" max="16" width="12.88671875" customWidth="1"/>
    <col min="17" max="17" width="18.5546875" customWidth="1"/>
    <col min="18" max="18" width="12" customWidth="1"/>
    <col min="19" max="19" width="12.88671875" customWidth="1"/>
    <col min="20" max="20" width="14.5546875" customWidth="1"/>
    <col min="21" max="21" width="16.44140625" customWidth="1"/>
    <col min="22" max="22" width="13.88671875" customWidth="1"/>
  </cols>
  <sheetData>
    <row r="1" spans="1:34">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38.25" customHeight="1">
      <c r="A2" s="24"/>
      <c r="B2" s="278" t="s">
        <v>401</v>
      </c>
      <c r="C2" s="279"/>
      <c r="D2" s="279"/>
      <c r="E2" s="279"/>
      <c r="F2" s="24"/>
      <c r="G2" s="24"/>
      <c r="H2" s="143" t="s">
        <v>153</v>
      </c>
      <c r="I2" s="144"/>
      <c r="J2" s="144"/>
      <c r="K2" s="144"/>
      <c r="L2" s="144"/>
      <c r="M2" s="144"/>
      <c r="N2" s="144"/>
      <c r="O2" s="144"/>
      <c r="P2" s="166"/>
      <c r="Q2" s="25"/>
      <c r="R2" s="24"/>
      <c r="S2" s="24"/>
      <c r="T2" s="24"/>
      <c r="U2" s="24"/>
      <c r="V2" s="24"/>
      <c r="W2" s="25"/>
      <c r="X2" s="25"/>
      <c r="Y2" s="25"/>
      <c r="Z2" s="25"/>
      <c r="AA2" s="25"/>
      <c r="AB2" s="62"/>
      <c r="AC2" s="62"/>
      <c r="AD2" s="24"/>
      <c r="AE2" s="24"/>
      <c r="AF2" s="24"/>
      <c r="AG2" s="24"/>
      <c r="AH2" s="24"/>
    </row>
    <row r="3" spans="1:34" ht="15" customHeight="1">
      <c r="A3" s="24"/>
      <c r="B3" s="381" t="s">
        <v>418</v>
      </c>
      <c r="C3" s="381"/>
      <c r="D3" s="381"/>
      <c r="E3" s="381"/>
      <c r="F3" s="24"/>
      <c r="G3" s="24"/>
      <c r="H3" s="382" t="s">
        <v>154</v>
      </c>
      <c r="I3" s="383"/>
      <c r="J3" s="383"/>
      <c r="K3" s="383"/>
      <c r="L3" s="383"/>
      <c r="M3" s="383"/>
      <c r="N3" s="383"/>
      <c r="O3" s="383"/>
      <c r="P3" s="384"/>
      <c r="Q3" s="119"/>
      <c r="R3" s="24"/>
      <c r="S3" s="24"/>
      <c r="T3" s="24"/>
      <c r="U3" s="24"/>
      <c r="V3" s="24"/>
      <c r="W3" s="119"/>
      <c r="X3" s="119"/>
      <c r="Y3" s="119"/>
      <c r="Z3" s="119"/>
      <c r="AA3" s="119"/>
      <c r="AB3" s="62"/>
      <c r="AC3" s="62"/>
      <c r="AD3" s="24"/>
      <c r="AE3" s="24"/>
      <c r="AF3" s="24"/>
      <c r="AG3" s="24"/>
      <c r="AH3" s="24"/>
    </row>
    <row r="4" spans="1:34" ht="15" customHeight="1">
      <c r="A4" s="24"/>
      <c r="B4" s="307"/>
      <c r="C4" s="307"/>
      <c r="D4" s="307"/>
      <c r="E4" s="307"/>
      <c r="F4" s="24"/>
      <c r="G4" s="24"/>
      <c r="H4" s="385" t="s">
        <v>155</v>
      </c>
      <c r="I4" s="386"/>
      <c r="J4" s="386"/>
      <c r="K4" s="386"/>
      <c r="L4" s="386"/>
      <c r="M4" s="386"/>
      <c r="N4" s="386"/>
      <c r="O4" s="386"/>
      <c r="P4" s="387"/>
      <c r="Q4" s="140"/>
      <c r="R4" s="24"/>
      <c r="S4" s="24"/>
      <c r="T4" s="24"/>
      <c r="U4" s="24"/>
      <c r="V4" s="24"/>
      <c r="W4" s="140"/>
      <c r="X4" s="140"/>
      <c r="Y4" s="140"/>
      <c r="Z4" s="140"/>
      <c r="AA4" s="140"/>
      <c r="AB4" s="62"/>
      <c r="AC4" s="62"/>
      <c r="AD4" s="24"/>
      <c r="AE4" s="24"/>
      <c r="AF4" s="24"/>
      <c r="AG4" s="24"/>
      <c r="AH4" s="24"/>
    </row>
    <row r="5" spans="1:34">
      <c r="A5" s="24"/>
      <c r="B5" s="307"/>
      <c r="C5" s="307"/>
      <c r="D5" s="307"/>
      <c r="E5" s="307"/>
      <c r="F5" s="24"/>
      <c r="G5" s="24"/>
      <c r="H5" s="385"/>
      <c r="I5" s="386"/>
      <c r="J5" s="386"/>
      <c r="K5" s="386"/>
      <c r="L5" s="386"/>
      <c r="M5" s="386"/>
      <c r="N5" s="386"/>
      <c r="O5" s="386"/>
      <c r="P5" s="387"/>
      <c r="Q5" s="140"/>
      <c r="R5" s="24"/>
      <c r="S5" s="24"/>
      <c r="T5" s="24"/>
      <c r="U5" s="24"/>
      <c r="V5" s="24"/>
      <c r="W5" s="140"/>
      <c r="X5" s="140"/>
      <c r="Y5" s="140"/>
      <c r="Z5" s="140"/>
      <c r="AA5" s="140"/>
      <c r="AB5" s="62"/>
      <c r="AC5" s="62"/>
      <c r="AD5" s="24"/>
      <c r="AE5" s="24"/>
      <c r="AF5" s="24"/>
      <c r="AG5" s="24"/>
      <c r="AH5" s="24"/>
    </row>
    <row r="6" spans="1:34" ht="17.25" customHeight="1">
      <c r="A6" s="24"/>
      <c r="B6" s="307"/>
      <c r="C6" s="307"/>
      <c r="D6" s="307"/>
      <c r="E6" s="307"/>
      <c r="F6" s="24"/>
      <c r="G6" s="24"/>
      <c r="H6" s="388" t="s">
        <v>156</v>
      </c>
      <c r="I6" s="389"/>
      <c r="J6" s="389"/>
      <c r="K6" s="389"/>
      <c r="L6" s="389"/>
      <c r="M6" s="389"/>
      <c r="N6" s="389"/>
      <c r="O6" s="389"/>
      <c r="P6" s="390"/>
      <c r="Q6" s="135"/>
      <c r="R6" s="24"/>
      <c r="S6" s="24"/>
      <c r="T6" s="24"/>
      <c r="U6" s="24"/>
      <c r="V6" s="24"/>
      <c r="W6" s="135"/>
      <c r="X6" s="135"/>
      <c r="Y6" s="135"/>
      <c r="Z6" s="135"/>
      <c r="AA6" s="135"/>
      <c r="AB6" s="62"/>
      <c r="AC6" s="62"/>
      <c r="AD6" s="24"/>
      <c r="AE6" s="24"/>
      <c r="AF6" s="24"/>
      <c r="AG6" s="24"/>
      <c r="AH6" s="24"/>
    </row>
    <row r="7" spans="1:34" ht="17.25" customHeight="1">
      <c r="A7" s="24"/>
      <c r="B7" s="307"/>
      <c r="C7" s="307"/>
      <c r="D7" s="307"/>
      <c r="E7" s="307"/>
      <c r="F7" s="24"/>
      <c r="G7" s="24"/>
      <c r="H7" s="391" t="s">
        <v>157</v>
      </c>
      <c r="I7" s="307"/>
      <c r="J7" s="307"/>
      <c r="K7" s="307"/>
      <c r="L7" s="307"/>
      <c r="M7" s="307"/>
      <c r="N7" s="307"/>
      <c r="O7" s="307"/>
      <c r="P7" s="312"/>
      <c r="Q7" s="135"/>
      <c r="R7" s="24"/>
      <c r="S7" s="24"/>
      <c r="T7" s="24"/>
      <c r="U7" s="24"/>
      <c r="V7" s="24"/>
      <c r="W7" s="135"/>
      <c r="X7" s="135"/>
      <c r="Y7" s="135"/>
      <c r="Z7" s="135"/>
      <c r="AA7" s="135"/>
      <c r="AB7" s="62"/>
      <c r="AC7" s="62"/>
      <c r="AD7" s="24"/>
      <c r="AE7" s="24"/>
      <c r="AF7" s="24"/>
      <c r="AG7" s="24"/>
      <c r="AH7" s="24"/>
    </row>
    <row r="8" spans="1:34">
      <c r="A8" s="24"/>
      <c r="B8" s="307"/>
      <c r="C8" s="307"/>
      <c r="D8" s="307"/>
      <c r="E8" s="307"/>
      <c r="F8" s="24"/>
      <c r="G8" s="24"/>
      <c r="H8" s="392" t="s">
        <v>158</v>
      </c>
      <c r="I8" s="393"/>
      <c r="J8" s="393"/>
      <c r="K8" s="393"/>
      <c r="L8" s="393"/>
      <c r="M8" s="393"/>
      <c r="N8" s="393"/>
      <c r="O8" s="393"/>
      <c r="P8" s="394"/>
      <c r="Q8" s="62"/>
      <c r="R8" s="24"/>
      <c r="S8" s="24"/>
      <c r="T8" s="24"/>
      <c r="U8" s="24"/>
      <c r="V8" s="24"/>
      <c r="W8" s="62"/>
      <c r="X8" s="62"/>
      <c r="Y8" s="62"/>
      <c r="Z8" s="62"/>
      <c r="AA8" s="62"/>
      <c r="AB8" s="62"/>
      <c r="AC8" s="62"/>
      <c r="AD8" s="24"/>
      <c r="AE8" s="24"/>
      <c r="AF8" s="24"/>
      <c r="AG8" s="24"/>
      <c r="AH8" s="24"/>
    </row>
    <row r="9" spans="1:34">
      <c r="A9" s="24"/>
      <c r="B9" s="307"/>
      <c r="C9" s="307"/>
      <c r="D9" s="307"/>
      <c r="E9" s="307"/>
      <c r="F9" s="24"/>
      <c r="G9" s="24"/>
      <c r="H9" s="395" t="s">
        <v>159</v>
      </c>
      <c r="I9" s="326"/>
      <c r="J9" s="326"/>
      <c r="K9" s="326"/>
      <c r="L9" s="326"/>
      <c r="M9" s="326"/>
      <c r="N9" s="326"/>
      <c r="O9" s="326"/>
      <c r="P9" s="396"/>
      <c r="Q9" s="62"/>
      <c r="R9" s="24"/>
      <c r="S9" s="24"/>
      <c r="T9" s="24"/>
      <c r="U9" s="24"/>
      <c r="V9" s="24"/>
      <c r="W9" s="62"/>
      <c r="X9" s="62"/>
      <c r="Y9" s="62"/>
      <c r="Z9" s="62"/>
      <c r="AA9" s="62"/>
      <c r="AB9" s="62"/>
      <c r="AC9" s="62"/>
      <c r="AD9" s="24"/>
      <c r="AE9" s="24"/>
      <c r="AF9" s="24"/>
      <c r="AG9" s="24"/>
      <c r="AH9" s="24"/>
    </row>
    <row r="10" spans="1:34">
      <c r="A10" s="62"/>
      <c r="B10" s="307"/>
      <c r="C10" s="307"/>
      <c r="D10" s="307"/>
      <c r="E10" s="307"/>
      <c r="F10" s="24"/>
      <c r="G10" s="25"/>
      <c r="H10" s="392" t="s">
        <v>160</v>
      </c>
      <c r="I10" s="393"/>
      <c r="J10" s="393"/>
      <c r="K10" s="393"/>
      <c r="L10" s="393"/>
      <c r="M10" s="393"/>
      <c r="N10" s="393"/>
      <c r="O10" s="393"/>
      <c r="P10" s="394"/>
      <c r="Q10" s="62"/>
      <c r="R10" s="24"/>
      <c r="S10" s="24"/>
      <c r="T10" s="24"/>
      <c r="U10" s="24"/>
      <c r="V10" s="24"/>
      <c r="W10" s="62"/>
      <c r="X10" s="62"/>
      <c r="Y10" s="62"/>
      <c r="Z10" s="62"/>
      <c r="AA10" s="62"/>
      <c r="AB10" s="62"/>
      <c r="AC10" s="62"/>
      <c r="AD10" s="24"/>
      <c r="AE10" s="24"/>
      <c r="AF10" s="24"/>
      <c r="AG10" s="24"/>
      <c r="AH10" s="24"/>
    </row>
    <row r="11" spans="1:34" ht="18.75" customHeight="1">
      <c r="A11" s="62"/>
      <c r="B11" s="307"/>
      <c r="C11" s="307"/>
      <c r="D11" s="307"/>
      <c r="E11" s="307"/>
      <c r="F11" s="24"/>
      <c r="G11" s="135"/>
      <c r="H11" s="397" t="s">
        <v>161</v>
      </c>
      <c r="I11" s="398"/>
      <c r="J11" s="398"/>
      <c r="K11" s="398"/>
      <c r="L11" s="398"/>
      <c r="M11" s="398"/>
      <c r="N11" s="398"/>
      <c r="O11" s="398"/>
      <c r="P11" s="399"/>
      <c r="Q11" s="24"/>
      <c r="R11" s="24"/>
      <c r="S11" s="24"/>
      <c r="T11" s="24"/>
      <c r="U11" s="24"/>
      <c r="V11" s="24"/>
      <c r="W11" s="24"/>
      <c r="X11" s="24"/>
      <c r="Y11" s="24"/>
      <c r="Z11" s="24"/>
      <c r="AA11" s="24"/>
      <c r="AB11" s="24"/>
      <c r="AC11" s="24"/>
      <c r="AD11" s="24"/>
      <c r="AE11" s="24"/>
      <c r="AF11" s="24"/>
      <c r="AG11" s="24"/>
      <c r="AH11" s="24"/>
    </row>
    <row r="12" spans="1:34" ht="51.75" customHeight="1">
      <c r="A12" s="62"/>
      <c r="B12" s="135"/>
      <c r="C12" s="135"/>
      <c r="D12" s="135"/>
      <c r="E12" s="135"/>
      <c r="F12" s="24"/>
      <c r="G12" s="135"/>
      <c r="H12" s="439" t="s">
        <v>162</v>
      </c>
      <c r="I12" s="440"/>
      <c r="J12" s="440"/>
      <c r="K12" s="440"/>
      <c r="L12" s="440"/>
      <c r="M12" s="440"/>
      <c r="N12" s="440"/>
      <c r="O12" s="440"/>
      <c r="P12" s="441"/>
      <c r="Q12" s="24"/>
      <c r="R12" s="24"/>
      <c r="S12" s="24"/>
      <c r="T12" s="24"/>
      <c r="U12" s="24"/>
      <c r="V12" s="24"/>
      <c r="W12" s="24"/>
      <c r="X12" s="24"/>
      <c r="Y12" s="24"/>
      <c r="Z12" s="24"/>
      <c r="AA12" s="24"/>
      <c r="AB12" s="24"/>
      <c r="AC12" s="24"/>
      <c r="AD12" s="24"/>
      <c r="AE12" s="24"/>
      <c r="AF12" s="24"/>
      <c r="AG12" s="24"/>
      <c r="AH12" s="24"/>
    </row>
    <row r="13" spans="1:34" ht="20.25" customHeight="1">
      <c r="A13" s="62"/>
      <c r="B13" s="135"/>
      <c r="C13" s="135"/>
      <c r="D13" s="135"/>
      <c r="E13" s="135"/>
      <c r="F13" s="24"/>
      <c r="G13" s="135"/>
      <c r="H13" s="442" t="s">
        <v>163</v>
      </c>
      <c r="I13" s="443"/>
      <c r="J13" s="443"/>
      <c r="K13" s="443"/>
      <c r="L13" s="443"/>
      <c r="M13" s="443"/>
      <c r="N13" s="443"/>
      <c r="O13" s="443"/>
      <c r="P13" s="444"/>
      <c r="Q13" s="24"/>
      <c r="R13" s="24"/>
      <c r="S13" s="24"/>
      <c r="T13" s="24"/>
      <c r="U13" s="24"/>
      <c r="V13" s="24"/>
      <c r="W13" s="24"/>
      <c r="X13" s="24"/>
      <c r="Y13" s="24"/>
      <c r="Z13" s="24"/>
      <c r="AA13" s="24"/>
      <c r="AB13" s="24"/>
      <c r="AC13" s="24"/>
      <c r="AD13" s="24"/>
      <c r="AE13" s="24"/>
      <c r="AF13" s="24"/>
      <c r="AG13" s="24"/>
      <c r="AH13" s="24"/>
    </row>
    <row r="14" spans="1:34" ht="31.5" customHeight="1">
      <c r="A14" s="62"/>
      <c r="B14" s="135"/>
      <c r="C14" s="135"/>
      <c r="D14" s="135"/>
      <c r="E14" s="135"/>
      <c r="F14" s="24"/>
      <c r="G14" s="135"/>
      <c r="H14" s="439" t="s">
        <v>164</v>
      </c>
      <c r="I14" s="440"/>
      <c r="J14" s="440"/>
      <c r="K14" s="440"/>
      <c r="L14" s="440"/>
      <c r="M14" s="440"/>
      <c r="N14" s="440"/>
      <c r="O14" s="440"/>
      <c r="P14" s="441"/>
      <c r="Q14" s="24"/>
      <c r="R14" s="24"/>
      <c r="S14" s="24"/>
      <c r="T14" s="24"/>
      <c r="U14" s="24"/>
      <c r="V14" s="24"/>
      <c r="W14" s="24"/>
      <c r="X14" s="24"/>
      <c r="Y14" s="24"/>
      <c r="Z14" s="24"/>
      <c r="AA14" s="24"/>
      <c r="AB14" s="24"/>
      <c r="AC14" s="24"/>
      <c r="AD14" s="24"/>
      <c r="AE14" s="24"/>
      <c r="AF14" s="24"/>
      <c r="AG14" s="24"/>
      <c r="AH14" s="24"/>
    </row>
    <row r="15" spans="1:34" ht="21" customHeight="1">
      <c r="A15" s="62"/>
      <c r="B15" s="135"/>
      <c r="C15" s="135"/>
      <c r="D15" s="135"/>
      <c r="E15" s="135"/>
      <c r="F15" s="24"/>
      <c r="G15" s="135"/>
      <c r="H15" s="445" t="s">
        <v>165</v>
      </c>
      <c r="I15" s="446"/>
      <c r="J15" s="446"/>
      <c r="K15" s="446"/>
      <c r="L15" s="446"/>
      <c r="M15" s="446"/>
      <c r="N15" s="446"/>
      <c r="O15" s="446"/>
      <c r="P15" s="447"/>
      <c r="Q15" s="15"/>
      <c r="R15" s="24"/>
      <c r="S15" s="24"/>
      <c r="T15" s="24"/>
      <c r="U15" s="24"/>
      <c r="V15" s="24"/>
      <c r="W15" s="24"/>
      <c r="X15" s="24"/>
      <c r="Y15" s="24"/>
      <c r="Z15" s="24"/>
      <c r="AA15" s="24"/>
      <c r="AB15" s="24"/>
      <c r="AC15" s="24"/>
      <c r="AD15" s="24"/>
      <c r="AE15" s="24"/>
      <c r="AF15" s="24"/>
      <c r="AG15" s="24"/>
      <c r="AH15" s="24"/>
    </row>
    <row r="16" spans="1:34" ht="16.5" customHeight="1">
      <c r="A16" s="62"/>
      <c r="B16" s="135"/>
      <c r="C16" s="135"/>
      <c r="D16" s="135"/>
      <c r="E16" s="135"/>
      <c r="F16" s="24"/>
      <c r="G16" s="135"/>
      <c r="H16" s="448" t="s">
        <v>166</v>
      </c>
      <c r="I16" s="449"/>
      <c r="J16" s="449"/>
      <c r="K16" s="449"/>
      <c r="L16" s="449"/>
      <c r="M16" s="449"/>
      <c r="N16" s="449"/>
      <c r="O16" s="449"/>
      <c r="P16" s="450"/>
      <c r="Q16" s="121"/>
      <c r="R16" s="24"/>
      <c r="S16" s="24"/>
      <c r="T16" s="24"/>
      <c r="U16" s="24"/>
      <c r="V16" s="24"/>
      <c r="W16" s="24"/>
      <c r="X16" s="24"/>
      <c r="Y16" s="24"/>
      <c r="Z16" s="24"/>
      <c r="AA16" s="24"/>
      <c r="AB16" s="24"/>
      <c r="AC16" s="24"/>
      <c r="AD16" s="24"/>
      <c r="AE16" s="24"/>
      <c r="AF16" s="24"/>
      <c r="AG16" s="24"/>
      <c r="AH16" s="24"/>
    </row>
    <row r="17" spans="1:34" ht="0.75" customHeight="1">
      <c r="A17" s="24"/>
      <c r="B17" s="62"/>
      <c r="C17" s="62"/>
      <c r="D17" s="62"/>
      <c r="E17" s="62"/>
      <c r="F17" s="24"/>
      <c r="G17" s="62"/>
      <c r="H17" s="436" t="s">
        <v>167</v>
      </c>
      <c r="I17" s="437"/>
      <c r="J17" s="437"/>
      <c r="K17" s="437"/>
      <c r="L17" s="437"/>
      <c r="M17" s="437"/>
      <c r="N17" s="437"/>
      <c r="O17" s="437"/>
      <c r="P17" s="438"/>
      <c r="Q17" s="24"/>
      <c r="R17" s="24"/>
      <c r="S17" s="24"/>
      <c r="T17" s="24"/>
      <c r="U17" s="24"/>
      <c r="V17" s="24"/>
      <c r="W17" s="24"/>
      <c r="X17" s="24"/>
      <c r="Y17" s="24"/>
      <c r="Z17" s="24"/>
      <c r="AA17" s="24"/>
      <c r="AB17" s="24"/>
      <c r="AC17" s="24"/>
      <c r="AD17" s="24"/>
      <c r="AE17" s="24"/>
      <c r="AF17" s="24"/>
      <c r="AG17" s="24"/>
      <c r="AH17" s="24"/>
    </row>
    <row r="18" spans="1:34" ht="33.75" customHeight="1">
      <c r="A18" s="24"/>
      <c r="B18" s="413" t="s">
        <v>168</v>
      </c>
      <c r="C18" s="414"/>
      <c r="D18" s="24"/>
      <c r="E18" s="413" t="s">
        <v>169</v>
      </c>
      <c r="F18" s="414"/>
      <c r="G18" s="178"/>
      <c r="H18" s="62"/>
      <c r="I18" s="62"/>
      <c r="J18" s="62"/>
      <c r="K18" s="62"/>
      <c r="L18" s="62"/>
      <c r="M18" s="62"/>
      <c r="N18" s="24"/>
      <c r="O18" s="24"/>
      <c r="P18" s="24"/>
      <c r="Q18" s="24"/>
      <c r="R18" s="24"/>
      <c r="S18" s="24"/>
      <c r="T18" s="24"/>
      <c r="U18" s="24"/>
      <c r="V18" s="24"/>
      <c r="W18" s="24"/>
      <c r="X18" s="24"/>
      <c r="Y18" s="24"/>
      <c r="Z18" s="24"/>
      <c r="AA18" s="24"/>
      <c r="AB18" s="24"/>
      <c r="AC18" s="24"/>
      <c r="AD18" s="24"/>
      <c r="AE18" s="24"/>
      <c r="AF18" s="24"/>
      <c r="AG18" s="24"/>
      <c r="AH18" s="24"/>
    </row>
    <row r="19" spans="1:34" ht="36.75" customHeight="1">
      <c r="A19" s="24"/>
      <c r="B19" s="169" t="s">
        <v>170</v>
      </c>
      <c r="C19" s="229">
        <v>22.8</v>
      </c>
      <c r="D19" s="24"/>
      <c r="E19" s="173" t="s">
        <v>171</v>
      </c>
      <c r="F19" s="167">
        <v>5</v>
      </c>
      <c r="G19" s="408" t="s">
        <v>172</v>
      </c>
      <c r="H19" s="62"/>
      <c r="I19" s="62"/>
      <c r="J19" s="62"/>
      <c r="K19" s="62"/>
      <c r="L19" s="62"/>
      <c r="M19" s="62"/>
      <c r="N19" s="24"/>
      <c r="O19" s="24"/>
      <c r="P19" s="24"/>
      <c r="Q19" s="24"/>
      <c r="R19" s="24"/>
      <c r="S19" s="24"/>
      <c r="T19" s="24"/>
      <c r="U19" s="24"/>
      <c r="V19" s="24"/>
      <c r="W19" s="24"/>
      <c r="X19" s="24"/>
      <c r="Y19" s="24"/>
      <c r="Z19" s="24"/>
      <c r="AA19" s="24"/>
      <c r="AB19" s="24"/>
      <c r="AC19" s="24"/>
      <c r="AD19" s="24"/>
      <c r="AE19" s="24"/>
      <c r="AF19" s="24"/>
      <c r="AG19" s="24"/>
      <c r="AH19" s="24"/>
    </row>
    <row r="20" spans="1:34" ht="15" customHeight="1">
      <c r="A20" s="24"/>
      <c r="B20" s="169" t="s">
        <v>173</v>
      </c>
      <c r="C20" s="229">
        <v>186.4</v>
      </c>
      <c r="D20" s="15"/>
      <c r="E20" s="173" t="s">
        <v>174</v>
      </c>
      <c r="F20" s="167">
        <v>10</v>
      </c>
      <c r="G20" s="408"/>
      <c r="H20" s="15"/>
      <c r="I20" s="15"/>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25.5" customHeight="1">
      <c r="A21" s="24"/>
      <c r="B21" s="169" t="s">
        <v>175</v>
      </c>
      <c r="C21" s="230">
        <v>58.3</v>
      </c>
      <c r="D21" s="15"/>
      <c r="E21" s="173" t="s">
        <v>176</v>
      </c>
      <c r="F21" s="168">
        <v>20</v>
      </c>
      <c r="G21" s="408"/>
      <c r="H21" s="100"/>
      <c r="I21" s="15"/>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row>
    <row r="22" spans="1:34" ht="15.6">
      <c r="A22" s="24"/>
      <c r="B22" s="170" t="s">
        <v>371</v>
      </c>
      <c r="C22" s="171">
        <v>3.9</v>
      </c>
      <c r="D22" s="15"/>
      <c r="E22" s="173" t="s">
        <v>177</v>
      </c>
      <c r="F22" s="171">
        <v>20</v>
      </c>
      <c r="G22" s="408" t="s">
        <v>178</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row>
    <row r="23" spans="1:34">
      <c r="A23" s="24"/>
      <c r="B23" s="170" t="s">
        <v>179</v>
      </c>
      <c r="C23" s="171">
        <v>138</v>
      </c>
      <c r="D23" s="15"/>
      <c r="E23" s="173" t="s">
        <v>180</v>
      </c>
      <c r="F23" s="171">
        <v>80</v>
      </c>
      <c r="G23" s="408"/>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c r="A24" s="24"/>
      <c r="B24" s="170" t="s">
        <v>181</v>
      </c>
      <c r="C24" s="172">
        <v>801.6</v>
      </c>
      <c r="D24" s="15"/>
      <c r="E24" s="176" t="s">
        <v>182</v>
      </c>
      <c r="F24" s="177">
        <v>35</v>
      </c>
      <c r="G24" s="408"/>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34">
      <c r="A25" s="24"/>
      <c r="B25" s="170" t="s">
        <v>183</v>
      </c>
      <c r="C25" s="172">
        <v>253.4</v>
      </c>
      <c r="D25" s="15"/>
      <c r="E25" s="101"/>
      <c r="F25" s="15"/>
      <c r="G25" s="15"/>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34" ht="42" customHeight="1">
      <c r="A26" s="24"/>
      <c r="B26" s="170" t="s">
        <v>184</v>
      </c>
      <c r="C26" s="171">
        <v>1833</v>
      </c>
      <c r="D26" s="15"/>
      <c r="E26" s="101"/>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1:34">
      <c r="A27" s="15"/>
      <c r="B27" s="170" t="s">
        <v>185</v>
      </c>
      <c r="C27" s="171">
        <v>13.5</v>
      </c>
      <c r="D27" s="15"/>
      <c r="E27" s="415"/>
      <c r="F27" s="415"/>
      <c r="G27" s="415"/>
      <c r="H27" s="415"/>
      <c r="I27" s="415"/>
      <c r="J27" s="415"/>
      <c r="K27" s="415"/>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ht="45" customHeight="1">
      <c r="A28" s="15"/>
      <c r="B28" s="169" t="s">
        <v>372</v>
      </c>
      <c r="C28" s="172">
        <v>0.53800000000000003</v>
      </c>
      <c r="D28" s="15"/>
      <c r="E28" s="422" t="s">
        <v>186</v>
      </c>
      <c r="F28" s="403" t="s">
        <v>187</v>
      </c>
      <c r="G28" s="403" t="s">
        <v>188</v>
      </c>
      <c r="H28" s="418" t="s">
        <v>189</v>
      </c>
      <c r="I28" s="418"/>
      <c r="J28" s="409" t="s">
        <v>190</v>
      </c>
      <c r="K28" s="420" t="s">
        <v>191</v>
      </c>
      <c r="L28" s="24"/>
      <c r="M28" s="24"/>
      <c r="N28" s="24"/>
      <c r="O28" s="24"/>
      <c r="P28" s="24"/>
      <c r="Q28" s="15"/>
      <c r="R28" s="15"/>
      <c r="S28" s="15"/>
      <c r="T28" s="15"/>
      <c r="U28" s="15"/>
      <c r="V28" s="15"/>
      <c r="W28" s="15"/>
      <c r="X28" s="15"/>
      <c r="Y28" s="24"/>
      <c r="Z28" s="24"/>
      <c r="AA28" s="24"/>
      <c r="AB28" s="24"/>
      <c r="AC28" s="24"/>
      <c r="AD28" s="24"/>
      <c r="AE28" s="24"/>
      <c r="AF28" s="24"/>
      <c r="AG28" s="24"/>
      <c r="AH28" s="24"/>
    </row>
    <row r="29" spans="1:34">
      <c r="A29" s="24"/>
      <c r="B29" s="169" t="s">
        <v>192</v>
      </c>
      <c r="C29" s="172">
        <v>12952</v>
      </c>
      <c r="D29" s="15"/>
      <c r="E29" s="423"/>
      <c r="F29" s="404"/>
      <c r="G29" s="404"/>
      <c r="H29" s="179" t="s">
        <v>193</v>
      </c>
      <c r="I29" s="179" t="s">
        <v>194</v>
      </c>
      <c r="J29" s="410"/>
      <c r="K29" s="421"/>
      <c r="L29" s="24"/>
      <c r="M29" s="24"/>
      <c r="N29" s="24"/>
      <c r="O29" s="24"/>
      <c r="P29" s="24"/>
      <c r="Q29" s="15"/>
      <c r="R29" s="15"/>
      <c r="S29" s="15"/>
      <c r="T29" s="15"/>
      <c r="U29" s="15"/>
      <c r="V29" s="15"/>
      <c r="W29" s="15"/>
      <c r="X29" s="15"/>
      <c r="Y29" s="24"/>
      <c r="Z29" s="24"/>
      <c r="AA29" s="24"/>
      <c r="AB29" s="24"/>
      <c r="AC29" s="24"/>
      <c r="AD29" s="24"/>
      <c r="AE29" s="24"/>
      <c r="AF29" s="24"/>
      <c r="AG29" s="24"/>
      <c r="AH29" s="24"/>
    </row>
    <row r="30" spans="1:34">
      <c r="A30" s="24"/>
      <c r="B30" s="173" t="s">
        <v>195</v>
      </c>
      <c r="C30" s="172">
        <v>7.0000000000000001E-3</v>
      </c>
      <c r="D30" s="15"/>
      <c r="E30" s="180" t="s">
        <v>196</v>
      </c>
      <c r="F30" s="181">
        <v>0</v>
      </c>
      <c r="G30" s="46">
        <v>0</v>
      </c>
      <c r="H30" s="32">
        <v>0</v>
      </c>
      <c r="I30" s="32">
        <v>0</v>
      </c>
      <c r="J30" s="109">
        <v>1000</v>
      </c>
      <c r="K30" s="110">
        <v>0</v>
      </c>
      <c r="L30" s="24"/>
      <c r="M30" s="24"/>
      <c r="N30" s="24"/>
      <c r="O30" s="24"/>
      <c r="P30" s="24"/>
      <c r="Q30" s="15"/>
      <c r="R30" s="15"/>
      <c r="S30" s="15"/>
      <c r="T30" s="15"/>
      <c r="U30" s="15"/>
      <c r="V30" s="15"/>
      <c r="W30" s="15"/>
      <c r="X30" s="15"/>
      <c r="Y30" s="24"/>
      <c r="Z30" s="24"/>
      <c r="AA30" s="24"/>
      <c r="AB30" s="24"/>
      <c r="AC30" s="24"/>
      <c r="AD30" s="24"/>
      <c r="AE30" s="24"/>
      <c r="AF30" s="24"/>
      <c r="AG30" s="24"/>
      <c r="AH30" s="24"/>
    </row>
    <row r="31" spans="1:34">
      <c r="A31" s="24"/>
      <c r="B31" s="173" t="s">
        <v>197</v>
      </c>
      <c r="C31" s="172">
        <v>8.5000000000000006E-3</v>
      </c>
      <c r="D31" s="15"/>
      <c r="E31" s="180" t="s">
        <v>198</v>
      </c>
      <c r="F31" s="181">
        <v>50</v>
      </c>
      <c r="G31" s="46">
        <v>1</v>
      </c>
      <c r="H31" s="32">
        <v>105</v>
      </c>
      <c r="I31" s="32">
        <v>149</v>
      </c>
      <c r="J31" s="109">
        <v>1000</v>
      </c>
      <c r="K31" s="110">
        <v>0</v>
      </c>
      <c r="L31" s="24"/>
      <c r="M31" s="24"/>
      <c r="N31" s="24"/>
      <c r="O31" s="24"/>
      <c r="P31" s="24"/>
      <c r="Q31" s="15"/>
      <c r="R31" s="100"/>
      <c r="S31" s="100"/>
      <c r="T31" s="100"/>
      <c r="U31" s="101"/>
      <c r="V31" s="15"/>
      <c r="W31" s="15"/>
      <c r="X31" s="15"/>
      <c r="Y31" s="24"/>
      <c r="Z31" s="24"/>
      <c r="AA31" s="24"/>
      <c r="AB31" s="24"/>
      <c r="AC31" s="24"/>
      <c r="AD31" s="24"/>
      <c r="AE31" s="24"/>
      <c r="AF31" s="24"/>
      <c r="AG31" s="24"/>
      <c r="AH31" s="24"/>
    </row>
    <row r="32" spans="1:34">
      <c r="A32" s="400" t="s">
        <v>199</v>
      </c>
      <c r="B32" s="173" t="s">
        <v>200</v>
      </c>
      <c r="C32" s="172">
        <v>5362.4</v>
      </c>
      <c r="D32" s="15"/>
      <c r="E32" s="180" t="s">
        <v>201</v>
      </c>
      <c r="F32" s="181">
        <v>15</v>
      </c>
      <c r="G32" s="46">
        <v>0.4</v>
      </c>
      <c r="H32" s="32">
        <v>68</v>
      </c>
      <c r="I32" s="32">
        <v>84</v>
      </c>
      <c r="J32" s="109">
        <v>1000</v>
      </c>
      <c r="K32" s="110">
        <v>0</v>
      </c>
      <c r="L32" s="24"/>
      <c r="M32" s="24"/>
      <c r="N32" s="24"/>
      <c r="O32" s="24"/>
      <c r="P32" s="24"/>
      <c r="Q32" s="15"/>
      <c r="R32" s="15"/>
      <c r="S32" s="15"/>
      <c r="T32" s="15"/>
      <c r="U32" s="15"/>
      <c r="V32" s="15"/>
      <c r="W32" s="15"/>
      <c r="X32" s="15"/>
      <c r="Y32" s="24"/>
      <c r="Z32" s="24"/>
      <c r="AA32" s="24"/>
      <c r="AB32" s="24"/>
      <c r="AC32" s="24"/>
      <c r="AD32" s="24"/>
      <c r="AE32" s="24"/>
      <c r="AF32" s="24"/>
      <c r="AG32" s="24"/>
      <c r="AH32" s="24"/>
    </row>
    <row r="33" spans="1:34">
      <c r="A33" s="401"/>
      <c r="B33" s="173" t="s">
        <v>202</v>
      </c>
      <c r="C33" s="172">
        <v>1711</v>
      </c>
      <c r="D33" s="15"/>
      <c r="E33" s="180" t="s">
        <v>203</v>
      </c>
      <c r="F33" s="181">
        <v>30</v>
      </c>
      <c r="G33" s="46">
        <v>1</v>
      </c>
      <c r="H33" s="32">
        <v>86</v>
      </c>
      <c r="I33" s="32">
        <v>116</v>
      </c>
      <c r="J33" s="109">
        <v>1000</v>
      </c>
      <c r="K33" s="110">
        <v>0</v>
      </c>
      <c r="L33" s="24"/>
      <c r="M33" s="24"/>
      <c r="N33" s="24"/>
      <c r="O33" s="24"/>
      <c r="P33" s="24"/>
      <c r="Q33" s="15"/>
      <c r="R33" s="15"/>
      <c r="S33" s="15"/>
      <c r="T33" s="15"/>
      <c r="U33" s="15"/>
      <c r="V33" s="15"/>
      <c r="W33" s="15"/>
      <c r="X33" s="15"/>
      <c r="Y33" s="24"/>
      <c r="Z33" s="24"/>
      <c r="AA33" s="24"/>
      <c r="AB33" s="24"/>
      <c r="AC33" s="24"/>
      <c r="AD33" s="24"/>
      <c r="AE33" s="24"/>
      <c r="AF33" s="24"/>
      <c r="AG33" s="24"/>
      <c r="AH33" s="24"/>
    </row>
    <row r="34" spans="1:34">
      <c r="A34" s="401"/>
      <c r="B34" s="173" t="s">
        <v>204</v>
      </c>
      <c r="C34" s="172">
        <v>106.3</v>
      </c>
      <c r="D34" s="15"/>
      <c r="E34" s="180" t="s">
        <v>205</v>
      </c>
      <c r="F34" s="181">
        <v>0</v>
      </c>
      <c r="G34" s="46">
        <v>0</v>
      </c>
      <c r="H34" s="32">
        <v>76</v>
      </c>
      <c r="I34" s="32">
        <v>64</v>
      </c>
      <c r="J34" s="109">
        <v>55</v>
      </c>
      <c r="K34" s="110">
        <v>0.52</v>
      </c>
      <c r="L34" s="24"/>
      <c r="M34" s="24"/>
      <c r="N34" s="24"/>
      <c r="O34" s="24"/>
      <c r="P34" s="24"/>
      <c r="Q34" s="24"/>
      <c r="R34" s="24"/>
      <c r="S34" s="24"/>
      <c r="T34" s="24"/>
      <c r="U34" s="24"/>
      <c r="V34" s="24"/>
      <c r="W34" s="24"/>
      <c r="X34" s="24"/>
      <c r="Y34" s="24"/>
      <c r="Z34" s="24"/>
      <c r="AA34" s="24"/>
      <c r="AB34" s="24"/>
      <c r="AC34" s="24"/>
      <c r="AD34" s="24"/>
      <c r="AE34" s="24"/>
      <c r="AF34" s="24"/>
      <c r="AG34" s="24"/>
      <c r="AH34" s="24"/>
    </row>
    <row r="35" spans="1:34">
      <c r="A35" s="401"/>
      <c r="B35" s="173" t="s">
        <v>206</v>
      </c>
      <c r="C35" s="172">
        <v>362.5</v>
      </c>
      <c r="D35" s="15"/>
      <c r="E35" s="180" t="s">
        <v>207</v>
      </c>
      <c r="F35" s="181">
        <v>0</v>
      </c>
      <c r="G35" s="46">
        <v>0</v>
      </c>
      <c r="H35" s="32">
        <v>76</v>
      </c>
      <c r="I35" s="32">
        <v>64</v>
      </c>
      <c r="J35" s="109">
        <v>120</v>
      </c>
      <c r="K35" s="110">
        <v>0.41</v>
      </c>
      <c r="L35" s="24"/>
      <c r="M35" s="24"/>
      <c r="N35" s="24"/>
      <c r="O35" s="24"/>
      <c r="P35" s="24"/>
      <c r="Q35" s="24"/>
      <c r="R35" s="24"/>
      <c r="S35" s="24"/>
      <c r="T35" s="24"/>
      <c r="U35" s="24"/>
      <c r="V35" s="24"/>
      <c r="W35" s="24"/>
      <c r="X35" s="24"/>
      <c r="Y35" s="24"/>
      <c r="Z35" s="24"/>
      <c r="AA35" s="24"/>
      <c r="AB35" s="24"/>
      <c r="AC35" s="24"/>
      <c r="AD35" s="24"/>
      <c r="AE35" s="24"/>
      <c r="AF35" s="24"/>
      <c r="AG35" s="24"/>
      <c r="AH35" s="24"/>
    </row>
    <row r="36" spans="1:34">
      <c r="A36" s="401"/>
      <c r="B36" s="173" t="s">
        <v>208</v>
      </c>
      <c r="C36" s="172">
        <v>65</v>
      </c>
      <c r="D36" s="15"/>
      <c r="E36" s="180" t="s">
        <v>209</v>
      </c>
      <c r="F36" s="181">
        <v>120</v>
      </c>
      <c r="G36" s="46">
        <v>4</v>
      </c>
      <c r="H36" s="32">
        <v>39</v>
      </c>
      <c r="I36" s="32">
        <v>65</v>
      </c>
      <c r="J36" s="109">
        <v>165</v>
      </c>
      <c r="K36" s="110">
        <v>0.61</v>
      </c>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c r="A37" s="402"/>
      <c r="B37" s="173" t="s">
        <v>210</v>
      </c>
      <c r="C37" s="172">
        <v>12.5</v>
      </c>
      <c r="D37" s="15"/>
      <c r="E37" s="180" t="s">
        <v>211</v>
      </c>
      <c r="F37" s="181">
        <v>180</v>
      </c>
      <c r="G37" s="46">
        <v>4.4000000000000004</v>
      </c>
      <c r="H37" s="32">
        <v>39</v>
      </c>
      <c r="I37" s="32">
        <v>65</v>
      </c>
      <c r="J37" s="109">
        <v>424</v>
      </c>
      <c r="K37" s="110">
        <v>0.61</v>
      </c>
      <c r="L37" s="24"/>
      <c r="M37" s="24"/>
      <c r="N37" s="24"/>
      <c r="O37" s="24"/>
      <c r="P37" s="24"/>
      <c r="Q37" s="24"/>
      <c r="R37" s="24"/>
      <c r="S37" s="24"/>
      <c r="T37" s="24"/>
      <c r="U37" s="24"/>
      <c r="V37" s="24"/>
      <c r="W37" s="24"/>
      <c r="X37" s="24"/>
      <c r="Y37" s="24"/>
      <c r="Z37" s="24"/>
      <c r="AA37" s="24"/>
      <c r="AB37" s="24"/>
      <c r="AC37" s="24"/>
      <c r="AD37" s="24"/>
      <c r="AE37" s="24"/>
      <c r="AF37" s="24"/>
      <c r="AG37" s="24"/>
      <c r="AH37" s="24"/>
    </row>
    <row r="38" spans="1:34">
      <c r="A38" s="24"/>
      <c r="B38" s="173" t="s">
        <v>212</v>
      </c>
      <c r="C38" s="172">
        <v>8800</v>
      </c>
      <c r="D38" s="15"/>
      <c r="E38" s="180" t="s">
        <v>213</v>
      </c>
      <c r="F38" s="181">
        <v>100</v>
      </c>
      <c r="G38" s="46">
        <v>3</v>
      </c>
      <c r="H38" s="32">
        <v>58</v>
      </c>
      <c r="I38" s="32">
        <v>64</v>
      </c>
      <c r="J38" s="109">
        <v>158</v>
      </c>
      <c r="K38" s="110">
        <v>0.51</v>
      </c>
      <c r="L38" s="24"/>
      <c r="M38" s="24"/>
      <c r="N38" s="24"/>
      <c r="O38" s="24"/>
      <c r="P38" s="24"/>
      <c r="Q38" s="24"/>
      <c r="R38" s="24"/>
      <c r="S38" s="24"/>
      <c r="T38" s="24"/>
      <c r="U38" s="24"/>
      <c r="V38" s="24"/>
      <c r="W38" s="24"/>
      <c r="X38" s="24"/>
      <c r="Y38" s="24"/>
      <c r="Z38" s="24"/>
      <c r="AA38" s="24"/>
      <c r="AB38" s="24"/>
      <c r="AC38" s="24"/>
      <c r="AD38" s="24"/>
      <c r="AE38" s="24"/>
      <c r="AF38" s="24"/>
      <c r="AG38" s="24"/>
      <c r="AH38" s="24"/>
    </row>
    <row r="39" spans="1:34">
      <c r="A39" s="24"/>
      <c r="B39" s="173" t="s">
        <v>214</v>
      </c>
      <c r="C39" s="172">
        <v>1500</v>
      </c>
      <c r="D39" s="15"/>
      <c r="E39" s="180" t="s">
        <v>215</v>
      </c>
      <c r="F39" s="181">
        <v>70</v>
      </c>
      <c r="G39" s="46">
        <v>1</v>
      </c>
      <c r="H39" s="32">
        <v>8</v>
      </c>
      <c r="I39" s="32">
        <v>11</v>
      </c>
      <c r="J39" s="109">
        <v>52</v>
      </c>
      <c r="K39" s="110">
        <v>0.47</v>
      </c>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34">
      <c r="A40" s="24"/>
      <c r="B40" s="173" t="s">
        <v>216</v>
      </c>
      <c r="C40" s="172">
        <v>2965.8</v>
      </c>
      <c r="D40" s="15"/>
      <c r="E40" s="180" t="s">
        <v>217</v>
      </c>
      <c r="F40" s="181">
        <v>0</v>
      </c>
      <c r="G40" s="46">
        <v>0</v>
      </c>
      <c r="H40" s="32">
        <v>8</v>
      </c>
      <c r="I40" s="32">
        <v>11</v>
      </c>
      <c r="J40" s="109">
        <v>83</v>
      </c>
      <c r="K40" s="110">
        <v>0.39</v>
      </c>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4">
      <c r="A41" s="411" t="s">
        <v>419</v>
      </c>
      <c r="B41" s="173" t="s">
        <v>218</v>
      </c>
      <c r="C41" s="172">
        <v>44.9</v>
      </c>
      <c r="D41" s="15"/>
      <c r="E41" s="180" t="s">
        <v>219</v>
      </c>
      <c r="F41" s="181">
        <v>220</v>
      </c>
      <c r="G41" s="46">
        <v>5</v>
      </c>
      <c r="H41" s="32">
        <v>8</v>
      </c>
      <c r="I41" s="32">
        <v>11</v>
      </c>
      <c r="J41" s="109">
        <v>50</v>
      </c>
      <c r="K41" s="110">
        <v>0.56999999999999995</v>
      </c>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34" ht="15.6">
      <c r="A42" s="412"/>
      <c r="B42" s="174" t="s">
        <v>373</v>
      </c>
      <c r="C42" s="172">
        <v>0.46</v>
      </c>
      <c r="D42" s="15"/>
      <c r="E42" s="180" t="s">
        <v>220</v>
      </c>
      <c r="F42" s="181">
        <v>130</v>
      </c>
      <c r="G42" s="46">
        <v>2.4</v>
      </c>
      <c r="H42" s="32">
        <v>8</v>
      </c>
      <c r="I42" s="32">
        <v>11</v>
      </c>
      <c r="J42" s="109">
        <v>24</v>
      </c>
      <c r="K42" s="110">
        <v>0.3</v>
      </c>
      <c r="L42" s="24"/>
      <c r="M42" s="24"/>
      <c r="N42" s="24"/>
      <c r="O42" s="24"/>
      <c r="P42" s="24"/>
      <c r="Q42" s="24"/>
      <c r="R42" s="24"/>
      <c r="S42" s="24"/>
      <c r="T42" s="24"/>
      <c r="U42" s="24"/>
      <c r="V42" s="24"/>
      <c r="W42" s="24"/>
      <c r="X42" s="24"/>
      <c r="Y42" s="24"/>
      <c r="Z42" s="24"/>
      <c r="AA42" s="24"/>
      <c r="AB42" s="24"/>
      <c r="AC42" s="24"/>
      <c r="AD42" s="24"/>
      <c r="AE42" s="24"/>
      <c r="AF42" s="24"/>
      <c r="AG42" s="24"/>
      <c r="AH42" s="24"/>
    </row>
    <row r="43" spans="1:34">
      <c r="A43" s="412"/>
      <c r="B43" s="173" t="s">
        <v>221</v>
      </c>
      <c r="C43" s="172">
        <v>24</v>
      </c>
      <c r="D43" s="15"/>
      <c r="E43" s="180" t="s">
        <v>222</v>
      </c>
      <c r="F43" s="181">
        <v>140</v>
      </c>
      <c r="G43" s="46">
        <v>1</v>
      </c>
      <c r="H43" s="32">
        <v>8</v>
      </c>
      <c r="I43" s="32">
        <v>11</v>
      </c>
      <c r="J43" s="109">
        <v>40</v>
      </c>
      <c r="K43" s="110">
        <v>0.43</v>
      </c>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4">
      <c r="A44" s="412"/>
      <c r="B44" s="173" t="s">
        <v>223</v>
      </c>
      <c r="C44" s="172">
        <v>1.2</v>
      </c>
      <c r="D44" s="15"/>
      <c r="E44" s="180" t="s">
        <v>224</v>
      </c>
      <c r="F44" s="181">
        <v>300</v>
      </c>
      <c r="G44" s="46">
        <v>7</v>
      </c>
      <c r="H44" s="32">
        <v>6</v>
      </c>
      <c r="I44" s="32">
        <v>14</v>
      </c>
      <c r="J44" s="109">
        <v>46</v>
      </c>
      <c r="K44" s="110">
        <v>0.65</v>
      </c>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4">
      <c r="A45" s="412"/>
      <c r="B45" s="175" t="s">
        <v>225</v>
      </c>
      <c r="C45" s="172">
        <v>7.4999999999999997E-2</v>
      </c>
      <c r="D45" s="15"/>
      <c r="E45" s="180" t="s">
        <v>226</v>
      </c>
      <c r="F45" s="181">
        <v>180</v>
      </c>
      <c r="G45" s="46">
        <v>5</v>
      </c>
      <c r="H45" s="32">
        <v>6</v>
      </c>
      <c r="I45" s="32">
        <v>14</v>
      </c>
      <c r="J45" s="109">
        <v>46</v>
      </c>
      <c r="K45" s="110">
        <v>0.65</v>
      </c>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34">
      <c r="A46" s="412"/>
      <c r="B46" s="175" t="s">
        <v>227</v>
      </c>
      <c r="C46" s="172">
        <v>0.21</v>
      </c>
      <c r="D46" s="15"/>
      <c r="E46" s="180" t="s">
        <v>228</v>
      </c>
      <c r="F46" s="181">
        <v>130</v>
      </c>
      <c r="G46" s="46">
        <v>2.4</v>
      </c>
      <c r="H46" s="32">
        <v>6</v>
      </c>
      <c r="I46" s="32">
        <v>14</v>
      </c>
      <c r="J46" s="109">
        <v>46</v>
      </c>
      <c r="K46" s="110">
        <v>0.65</v>
      </c>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4" ht="15.6">
      <c r="A47" s="412"/>
      <c r="B47" s="175" t="s">
        <v>374</v>
      </c>
      <c r="C47" s="172">
        <v>0.14000000000000001</v>
      </c>
      <c r="D47" s="15"/>
      <c r="E47" s="180" t="s">
        <v>229</v>
      </c>
      <c r="F47" s="181">
        <v>70</v>
      </c>
      <c r="G47" s="46">
        <v>1</v>
      </c>
      <c r="H47" s="32">
        <v>6</v>
      </c>
      <c r="I47" s="32">
        <v>14</v>
      </c>
      <c r="J47" s="109">
        <v>46</v>
      </c>
      <c r="K47" s="110">
        <v>0.65</v>
      </c>
      <c r="L47" s="24"/>
      <c r="M47" s="24"/>
      <c r="N47" s="24"/>
      <c r="O47" s="24"/>
      <c r="P47" s="24"/>
      <c r="Q47" s="24"/>
      <c r="R47" s="24"/>
      <c r="S47" s="24"/>
      <c r="T47" s="24"/>
      <c r="U47" s="24"/>
      <c r="V47" s="24"/>
      <c r="W47" s="24"/>
      <c r="X47" s="24"/>
      <c r="Y47" s="24"/>
      <c r="Z47" s="24"/>
      <c r="AA47" s="24"/>
      <c r="AB47" s="24"/>
      <c r="AC47" s="24"/>
      <c r="AD47" s="24"/>
      <c r="AE47" s="24"/>
      <c r="AF47" s="24"/>
      <c r="AG47" s="24"/>
      <c r="AH47" s="24"/>
    </row>
    <row r="48" spans="1:34" ht="15.6">
      <c r="A48" s="412"/>
      <c r="B48" s="175" t="s">
        <v>375</v>
      </c>
      <c r="C48" s="172">
        <v>7.0000000000000007E-2</v>
      </c>
      <c r="D48" s="15"/>
      <c r="E48" s="180" t="s">
        <v>230</v>
      </c>
      <c r="F48" s="181">
        <v>0</v>
      </c>
      <c r="G48" s="46">
        <v>0</v>
      </c>
      <c r="H48" s="32">
        <v>6</v>
      </c>
      <c r="I48" s="32">
        <v>14</v>
      </c>
      <c r="J48" s="109">
        <v>46</v>
      </c>
      <c r="K48" s="110">
        <v>0.65</v>
      </c>
      <c r="L48" s="24"/>
      <c r="M48" s="24"/>
      <c r="N48" s="24"/>
      <c r="O48" s="24"/>
      <c r="P48" s="24"/>
      <c r="Q48" s="24"/>
      <c r="R48" s="24"/>
      <c r="S48" s="24"/>
      <c r="T48" s="24"/>
      <c r="U48" s="24"/>
      <c r="V48" s="24"/>
      <c r="W48" s="24"/>
      <c r="X48" s="24"/>
      <c r="Y48" s="24"/>
      <c r="Z48" s="24"/>
      <c r="AA48" s="24"/>
      <c r="AB48" s="24"/>
      <c r="AC48" s="24"/>
      <c r="AD48" s="24"/>
      <c r="AE48" s="24"/>
      <c r="AF48" s="24"/>
      <c r="AG48" s="24"/>
      <c r="AH48" s="24"/>
    </row>
    <row r="49" spans="1:34" ht="20.25" customHeight="1">
      <c r="A49" s="412"/>
      <c r="B49" s="176" t="s">
        <v>231</v>
      </c>
      <c r="C49" s="177">
        <v>0.06</v>
      </c>
      <c r="D49" s="15"/>
      <c r="E49" s="182" t="s">
        <v>232</v>
      </c>
      <c r="F49" s="183">
        <v>140</v>
      </c>
      <c r="G49" s="184">
        <v>1</v>
      </c>
      <c r="H49" s="185">
        <v>6</v>
      </c>
      <c r="I49" s="185">
        <v>14</v>
      </c>
      <c r="J49" s="111">
        <v>46</v>
      </c>
      <c r="K49" s="112">
        <v>0.65</v>
      </c>
      <c r="L49" s="24"/>
      <c r="M49" s="24"/>
      <c r="N49" s="24"/>
      <c r="O49" s="24"/>
      <c r="P49" s="24"/>
      <c r="Q49" s="24"/>
      <c r="R49" s="24"/>
      <c r="S49" s="24"/>
      <c r="T49" s="24"/>
      <c r="U49" s="24"/>
      <c r="V49" s="24"/>
      <c r="W49" s="24"/>
      <c r="X49" s="24"/>
      <c r="Y49" s="24"/>
      <c r="Z49" s="24"/>
      <c r="AA49" s="24"/>
      <c r="AB49" s="24"/>
      <c r="AC49" s="24"/>
      <c r="AD49" s="24"/>
      <c r="AE49" s="24"/>
      <c r="AF49" s="24"/>
      <c r="AG49" s="24"/>
      <c r="AH49" s="24"/>
    </row>
    <row r="50" spans="1:34">
      <c r="A50" s="24"/>
      <c r="B50" s="120"/>
      <c r="C50" s="24"/>
      <c r="D50" s="24"/>
      <c r="E50" s="120"/>
      <c r="F50" s="24"/>
      <c r="G50" s="24"/>
      <c r="H50" s="62"/>
      <c r="I50" s="24"/>
      <c r="J50" s="24"/>
      <c r="K50" s="24"/>
      <c r="L50" s="24"/>
      <c r="M50" s="24"/>
      <c r="N50" s="15"/>
      <c r="O50" s="15"/>
      <c r="P50" s="15"/>
      <c r="Q50" s="15"/>
      <c r="R50" s="15"/>
      <c r="S50" s="15"/>
      <c r="T50" s="15"/>
      <c r="U50" s="15"/>
      <c r="V50" s="15"/>
      <c r="W50" s="15"/>
      <c r="X50" s="15"/>
      <c r="Y50" s="24"/>
      <c r="Z50" s="24"/>
      <c r="AA50" s="24"/>
      <c r="AB50" s="24"/>
      <c r="AC50" s="24"/>
      <c r="AD50" s="24"/>
      <c r="AE50" s="24"/>
      <c r="AF50" s="24"/>
      <c r="AG50" s="24"/>
      <c r="AH50" s="24"/>
    </row>
    <row r="51" spans="1:34">
      <c r="A51" s="15"/>
      <c r="B51" s="15"/>
      <c r="C51" s="15"/>
      <c r="D51" s="15"/>
      <c r="E51" s="15"/>
      <c r="F51" s="24"/>
      <c r="G51" s="102"/>
      <c r="H51" s="103"/>
      <c r="I51" s="102"/>
      <c r="J51" s="102"/>
      <c r="K51" s="102"/>
      <c r="L51" s="102"/>
      <c r="M51" s="102"/>
      <c r="N51" s="108"/>
      <c r="O51" s="108"/>
      <c r="P51" s="108"/>
      <c r="Q51" s="108"/>
      <c r="R51" s="108"/>
      <c r="S51" s="15"/>
      <c r="T51" s="15"/>
      <c r="U51" s="15"/>
      <c r="V51" s="15"/>
      <c r="W51" s="15"/>
      <c r="X51" s="15"/>
      <c r="Y51" s="24"/>
      <c r="Z51" s="24"/>
      <c r="AA51" s="24"/>
      <c r="AB51" s="24"/>
      <c r="AC51" s="24"/>
      <c r="AD51" s="24"/>
      <c r="AE51" s="24"/>
      <c r="AF51" s="24"/>
      <c r="AG51" s="24"/>
      <c r="AH51" s="24"/>
    </row>
    <row r="52" spans="1:34" ht="51.75" customHeight="1">
      <c r="A52" s="15"/>
      <c r="B52" s="425" t="s">
        <v>233</v>
      </c>
      <c r="C52" s="424" t="s">
        <v>376</v>
      </c>
      <c r="D52" s="424"/>
      <c r="E52" s="409" t="s">
        <v>234</v>
      </c>
      <c r="F52" s="416" t="s">
        <v>235</v>
      </c>
      <c r="G52" s="416" t="s">
        <v>236</v>
      </c>
      <c r="H52" s="416" t="s">
        <v>237</v>
      </c>
      <c r="I52" s="418" t="s">
        <v>238</v>
      </c>
      <c r="J52" s="416" t="s">
        <v>239</v>
      </c>
      <c r="K52" s="429" t="s">
        <v>240</v>
      </c>
      <c r="L52" s="24"/>
      <c r="M52" s="101"/>
      <c r="N52" s="101"/>
      <c r="O52" s="101"/>
      <c r="P52" s="101"/>
      <c r="Q52" s="101"/>
      <c r="R52" s="101"/>
      <c r="S52" s="101"/>
      <c r="T52" s="101"/>
      <c r="U52" s="101"/>
      <c r="V52" s="101"/>
      <c r="W52" s="15"/>
      <c r="X52" s="15"/>
      <c r="Y52" s="24"/>
      <c r="Z52" s="24"/>
      <c r="AA52" s="24"/>
      <c r="AB52" s="24"/>
      <c r="AC52" s="24"/>
      <c r="AD52" s="24"/>
      <c r="AE52" s="24"/>
      <c r="AF52" s="24"/>
      <c r="AG52" s="24"/>
      <c r="AH52" s="24"/>
    </row>
    <row r="53" spans="1:34">
      <c r="A53" s="15"/>
      <c r="B53" s="426"/>
      <c r="C53" s="179" t="s">
        <v>193</v>
      </c>
      <c r="D53" s="179" t="s">
        <v>194</v>
      </c>
      <c r="E53" s="410"/>
      <c r="F53" s="417"/>
      <c r="G53" s="417"/>
      <c r="H53" s="417"/>
      <c r="I53" s="419"/>
      <c r="J53" s="417"/>
      <c r="K53" s="430"/>
      <c r="L53" s="24"/>
      <c r="M53" s="102"/>
      <c r="N53" s="108"/>
      <c r="O53" s="108"/>
      <c r="P53" s="108"/>
      <c r="Q53" s="108"/>
      <c r="R53" s="108"/>
      <c r="S53" s="15"/>
      <c r="T53" s="15"/>
      <c r="U53" s="15"/>
      <c r="V53" s="15"/>
      <c r="W53" s="15"/>
      <c r="X53" s="15"/>
      <c r="Y53" s="24"/>
      <c r="Z53" s="24"/>
      <c r="AA53" s="24"/>
      <c r="AB53" s="24"/>
      <c r="AC53" s="24"/>
      <c r="AD53" s="24"/>
      <c r="AE53" s="24"/>
      <c r="AF53" s="24"/>
      <c r="AG53" s="24"/>
      <c r="AH53" s="24"/>
    </row>
    <row r="54" spans="1:34">
      <c r="A54" s="15"/>
      <c r="B54" s="173" t="s">
        <v>241</v>
      </c>
      <c r="C54" s="32">
        <v>58.9</v>
      </c>
      <c r="D54" s="32">
        <v>239.6</v>
      </c>
      <c r="E54" s="109">
        <v>3869000</v>
      </c>
      <c r="F54" s="109">
        <v>1692000</v>
      </c>
      <c r="G54" s="186">
        <v>1E-3</v>
      </c>
      <c r="H54" s="186">
        <v>-1.6999999999999999E-3</v>
      </c>
      <c r="I54" s="181">
        <v>30</v>
      </c>
      <c r="J54" s="109">
        <v>191</v>
      </c>
      <c r="K54" s="171">
        <v>0.54</v>
      </c>
      <c r="L54" s="24"/>
      <c r="M54" s="24"/>
      <c r="N54" s="15"/>
      <c r="O54" s="15"/>
      <c r="P54" s="15"/>
      <c r="Q54" s="15"/>
      <c r="R54" s="15"/>
      <c r="S54" s="15"/>
      <c r="T54" s="15"/>
      <c r="U54" s="15"/>
      <c r="V54" s="15"/>
      <c r="W54" s="15"/>
      <c r="X54" s="15"/>
      <c r="Y54" s="24"/>
      <c r="Z54" s="24"/>
      <c r="AA54" s="24"/>
      <c r="AB54" s="24"/>
      <c r="AC54" s="24"/>
      <c r="AD54" s="24"/>
      <c r="AE54" s="24"/>
      <c r="AF54" s="24"/>
      <c r="AG54" s="24"/>
      <c r="AH54" s="24"/>
    </row>
    <row r="55" spans="1:34">
      <c r="A55" s="15"/>
      <c r="B55" s="173" t="s">
        <v>242</v>
      </c>
      <c r="C55" s="32">
        <v>142</v>
      </c>
      <c r="D55" s="32">
        <v>133.19999999999999</v>
      </c>
      <c r="E55" s="109">
        <v>683400</v>
      </c>
      <c r="F55" s="109">
        <v>394100</v>
      </c>
      <c r="G55" s="186">
        <v>4.0000000000000002E-4</v>
      </c>
      <c r="H55" s="186">
        <v>-5.0000000000000001E-3</v>
      </c>
      <c r="I55" s="181">
        <v>15</v>
      </c>
      <c r="J55" s="109">
        <v>415</v>
      </c>
      <c r="K55" s="171">
        <v>0.61</v>
      </c>
      <c r="L55" s="24"/>
      <c r="M55" s="24"/>
      <c r="N55" s="24"/>
      <c r="O55" s="24"/>
      <c r="P55" s="24"/>
      <c r="Q55" s="24"/>
      <c r="R55" s="24"/>
      <c r="S55" s="24"/>
      <c r="T55" s="24"/>
      <c r="U55" s="24"/>
      <c r="V55" s="24"/>
      <c r="W55" s="24"/>
      <c r="X55" s="24"/>
      <c r="Y55" s="24"/>
      <c r="Z55" s="24"/>
      <c r="AA55" s="24"/>
      <c r="AB55" s="24"/>
      <c r="AC55" s="24"/>
      <c r="AD55" s="24"/>
      <c r="AE55" s="24"/>
      <c r="AF55" s="24"/>
      <c r="AG55" s="24"/>
      <c r="AH55" s="24"/>
    </row>
    <row r="56" spans="1:34">
      <c r="A56" s="15"/>
      <c r="B56" s="173" t="s">
        <v>243</v>
      </c>
      <c r="C56" s="32">
        <v>100.4</v>
      </c>
      <c r="D56" s="32">
        <v>82.4</v>
      </c>
      <c r="E56" s="109">
        <v>3823000</v>
      </c>
      <c r="F56" s="109">
        <v>817000</v>
      </c>
      <c r="G56" s="186">
        <v>5.5999999999999999E-3</v>
      </c>
      <c r="H56" s="186">
        <v>1.15E-2</v>
      </c>
      <c r="I56" s="181">
        <v>26</v>
      </c>
      <c r="J56" s="109">
        <v>159</v>
      </c>
      <c r="K56" s="171">
        <v>0.57999999999999996</v>
      </c>
      <c r="L56" s="24"/>
      <c r="M56" s="24"/>
      <c r="N56" s="24"/>
      <c r="O56" s="24"/>
      <c r="P56" s="24"/>
      <c r="Q56" s="24"/>
      <c r="R56" s="24"/>
      <c r="S56" s="24"/>
      <c r="T56" s="24"/>
      <c r="U56" s="24"/>
      <c r="V56" s="24"/>
      <c r="W56" s="24"/>
      <c r="X56" s="24"/>
      <c r="Y56" s="24"/>
      <c r="Z56" s="24"/>
      <c r="AA56" s="24"/>
      <c r="AB56" s="24"/>
      <c r="AC56" s="24"/>
      <c r="AD56" s="24"/>
      <c r="AE56" s="24"/>
      <c r="AF56" s="24"/>
      <c r="AG56" s="24"/>
      <c r="AH56" s="24"/>
    </row>
    <row r="57" spans="1:34">
      <c r="A57" s="15"/>
      <c r="B57" s="173" t="s">
        <v>244</v>
      </c>
      <c r="C57" s="32">
        <v>187.8</v>
      </c>
      <c r="D57" s="32">
        <v>28.1</v>
      </c>
      <c r="E57" s="109">
        <v>1922000</v>
      </c>
      <c r="F57" s="109">
        <v>75000</v>
      </c>
      <c r="G57" s="186">
        <v>1.5E-3</v>
      </c>
      <c r="H57" s="186">
        <v>-8.0999999999999996E-3</v>
      </c>
      <c r="I57" s="181">
        <v>24</v>
      </c>
      <c r="J57" s="109">
        <v>127</v>
      </c>
      <c r="K57" s="171">
        <v>0.51</v>
      </c>
      <c r="L57" s="24"/>
      <c r="M57" s="24"/>
      <c r="N57" s="24"/>
      <c r="O57" s="24"/>
      <c r="P57" s="24"/>
      <c r="Q57" s="24"/>
      <c r="R57" s="24"/>
      <c r="S57" s="24"/>
      <c r="T57" s="24"/>
      <c r="U57" s="24"/>
      <c r="V57" s="24"/>
      <c r="W57" s="24"/>
      <c r="X57" s="24"/>
      <c r="Y57" s="24"/>
      <c r="Z57" s="24"/>
      <c r="AA57" s="24"/>
      <c r="AB57" s="24"/>
      <c r="AC57" s="24"/>
      <c r="AD57" s="24"/>
      <c r="AE57" s="24"/>
      <c r="AF57" s="24"/>
      <c r="AG57" s="24"/>
      <c r="AH57" s="24"/>
    </row>
    <row r="58" spans="1:34">
      <c r="A58" s="15"/>
      <c r="B58" s="173" t="s">
        <v>245</v>
      </c>
      <c r="C58" s="32">
        <v>0</v>
      </c>
      <c r="D58" s="32">
        <v>63.6</v>
      </c>
      <c r="E58" s="109">
        <v>172700</v>
      </c>
      <c r="F58" s="109">
        <v>30745</v>
      </c>
      <c r="G58" s="186">
        <v>2.8E-3</v>
      </c>
      <c r="H58" s="186">
        <v>9.4000000000000004E-3</v>
      </c>
      <c r="I58" s="181">
        <v>6</v>
      </c>
      <c r="J58" s="109">
        <v>24</v>
      </c>
      <c r="K58" s="171">
        <v>0.3</v>
      </c>
      <c r="L58" s="24"/>
      <c r="M58" s="24"/>
      <c r="N58" s="24"/>
      <c r="O58" s="24"/>
      <c r="P58" s="24"/>
      <c r="Q58" s="24"/>
      <c r="R58" s="24"/>
      <c r="S58" s="24"/>
      <c r="T58" s="24"/>
      <c r="U58" s="24"/>
      <c r="V58" s="24"/>
      <c r="W58" s="24"/>
      <c r="X58" s="24"/>
      <c r="Y58" s="24"/>
      <c r="Z58" s="24"/>
      <c r="AA58" s="24"/>
      <c r="AB58" s="24"/>
      <c r="AC58" s="24"/>
      <c r="AD58" s="24"/>
      <c r="AE58" s="24"/>
      <c r="AF58" s="24"/>
      <c r="AG58" s="24"/>
      <c r="AH58" s="24"/>
    </row>
    <row r="59" spans="1:34">
      <c r="A59" s="15"/>
      <c r="B59" s="173" t="s">
        <v>246</v>
      </c>
      <c r="C59" s="32">
        <v>55.7</v>
      </c>
      <c r="D59" s="32">
        <v>239.8</v>
      </c>
      <c r="E59" s="109">
        <v>2667000</v>
      </c>
      <c r="F59" s="109">
        <v>2643300</v>
      </c>
      <c r="G59" s="186">
        <v>5.9999999999999995E-4</v>
      </c>
      <c r="H59" s="186">
        <v>1.15E-2</v>
      </c>
      <c r="I59" s="181">
        <v>21</v>
      </c>
      <c r="J59" s="109">
        <v>164</v>
      </c>
      <c r="K59" s="171">
        <v>0.57999999999999996</v>
      </c>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c r="A60" s="15"/>
      <c r="B60" s="173" t="s">
        <v>247</v>
      </c>
      <c r="C60" s="32">
        <v>109.5</v>
      </c>
      <c r="D60" s="32">
        <v>88.2</v>
      </c>
      <c r="E60" s="109">
        <v>612200</v>
      </c>
      <c r="F60" s="109">
        <v>464000</v>
      </c>
      <c r="G60" s="186">
        <v>4.7999999999999996E-3</v>
      </c>
      <c r="H60" s="186">
        <v>4.7999999999999996E-3</v>
      </c>
      <c r="I60" s="181">
        <v>9</v>
      </c>
      <c r="J60" s="109">
        <v>424</v>
      </c>
      <c r="K60" s="171">
        <v>0.61</v>
      </c>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c r="A61" s="15"/>
      <c r="B61" s="173" t="s">
        <v>248</v>
      </c>
      <c r="C61" s="32">
        <v>98.6</v>
      </c>
      <c r="D61" s="32">
        <v>115.1</v>
      </c>
      <c r="E61" s="109">
        <v>2232000</v>
      </c>
      <c r="F61" s="109">
        <v>174000</v>
      </c>
      <c r="G61" s="186">
        <v>5.0000000000000001E-4</v>
      </c>
      <c r="H61" s="186">
        <v>5.0000000000000001E-4</v>
      </c>
      <c r="I61" s="181">
        <v>12</v>
      </c>
      <c r="J61" s="109">
        <v>165</v>
      </c>
      <c r="K61" s="171">
        <v>0.61</v>
      </c>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c r="A62" s="15"/>
      <c r="B62" s="173" t="s">
        <v>249</v>
      </c>
      <c r="C62" s="32">
        <v>21.1</v>
      </c>
      <c r="D62" s="32">
        <v>83.3</v>
      </c>
      <c r="E62" s="109">
        <v>22218000</v>
      </c>
      <c r="F62" s="109">
        <v>6775401</v>
      </c>
      <c r="G62" s="186">
        <v>5.9999999999999995E-4</v>
      </c>
      <c r="H62" s="186">
        <v>1.7500000000000002E-2</v>
      </c>
      <c r="I62" s="181">
        <v>12</v>
      </c>
      <c r="J62" s="109">
        <v>986</v>
      </c>
      <c r="K62" s="171">
        <v>0.01</v>
      </c>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c r="A63" s="15"/>
      <c r="B63" s="173" t="s">
        <v>250</v>
      </c>
      <c r="C63" s="32">
        <v>111.4</v>
      </c>
      <c r="D63" s="32">
        <v>61.4</v>
      </c>
      <c r="E63" s="109">
        <v>16989000</v>
      </c>
      <c r="F63" s="109">
        <v>1967000</v>
      </c>
      <c r="G63" s="186">
        <v>6.4999999999999997E-3</v>
      </c>
      <c r="H63" s="186">
        <v>1.0200000000000001E-2</v>
      </c>
      <c r="I63" s="181">
        <v>20</v>
      </c>
      <c r="J63" s="109">
        <v>355</v>
      </c>
      <c r="K63" s="171">
        <v>0.56999999999999995</v>
      </c>
      <c r="L63" s="24"/>
      <c r="M63" s="24"/>
      <c r="N63" s="24"/>
      <c r="O63" s="24"/>
      <c r="P63" s="24"/>
      <c r="Q63" s="24"/>
      <c r="R63" s="24"/>
      <c r="S63" s="24"/>
      <c r="T63" s="24"/>
      <c r="U63" s="24"/>
      <c r="V63" s="24"/>
      <c r="W63" s="24"/>
      <c r="X63" s="24"/>
      <c r="Y63" s="24"/>
      <c r="Z63" s="24"/>
      <c r="AA63" s="24"/>
      <c r="AB63" s="24"/>
      <c r="AC63" s="24"/>
      <c r="AD63" s="24"/>
      <c r="AE63" s="24"/>
      <c r="AF63" s="24"/>
      <c r="AG63" s="24"/>
      <c r="AH63" s="24"/>
    </row>
    <row r="64" spans="1:34">
      <c r="A64" s="15"/>
      <c r="B64" s="173" t="s">
        <v>251</v>
      </c>
      <c r="C64" s="32">
        <v>124.4</v>
      </c>
      <c r="D64" s="32">
        <v>196.3</v>
      </c>
      <c r="E64" s="109">
        <v>11419000</v>
      </c>
      <c r="F64" s="109">
        <v>5295000</v>
      </c>
      <c r="G64" s="186">
        <v>4.0000000000000002E-4</v>
      </c>
      <c r="H64" s="186">
        <v>-6.9999999999999999E-4</v>
      </c>
      <c r="I64" s="181">
        <v>21</v>
      </c>
      <c r="J64" s="109">
        <v>370</v>
      </c>
      <c r="K64" s="171">
        <v>0.6</v>
      </c>
      <c r="L64" s="24"/>
      <c r="M64" s="24"/>
      <c r="N64" s="24"/>
      <c r="O64" s="24"/>
      <c r="P64" s="24"/>
      <c r="Q64" s="24"/>
      <c r="R64" s="24"/>
      <c r="S64" s="24"/>
      <c r="T64" s="24"/>
      <c r="U64" s="24"/>
      <c r="V64" s="24"/>
      <c r="W64" s="24"/>
      <c r="X64" s="24"/>
      <c r="Y64" s="24"/>
      <c r="Z64" s="24"/>
      <c r="AA64" s="24"/>
      <c r="AB64" s="24"/>
      <c r="AC64" s="24"/>
      <c r="AD64" s="24"/>
      <c r="AE64" s="24"/>
      <c r="AF64" s="24"/>
      <c r="AG64" s="24"/>
      <c r="AH64" s="24"/>
    </row>
    <row r="65" spans="1:12">
      <c r="A65" s="15"/>
      <c r="B65" s="173" t="s">
        <v>252</v>
      </c>
      <c r="C65" s="32">
        <v>27.1</v>
      </c>
      <c r="D65" s="32">
        <v>20.5</v>
      </c>
      <c r="E65" s="109">
        <v>4054000</v>
      </c>
      <c r="F65" s="109">
        <v>140000</v>
      </c>
      <c r="G65" s="186">
        <v>8.3000000000000001E-3</v>
      </c>
      <c r="H65" s="186">
        <v>6.8999999999999999E-3</v>
      </c>
      <c r="I65" s="181">
        <v>26</v>
      </c>
      <c r="J65" s="109">
        <v>33</v>
      </c>
      <c r="K65" s="171">
        <v>0.33</v>
      </c>
      <c r="L65" s="24"/>
    </row>
    <row r="66" spans="1:12">
      <c r="A66" s="15"/>
      <c r="B66" s="173" t="s">
        <v>253</v>
      </c>
      <c r="C66" s="32">
        <v>155.6</v>
      </c>
      <c r="D66" s="32">
        <v>26.6</v>
      </c>
      <c r="E66" s="109">
        <v>2069000</v>
      </c>
      <c r="F66" s="109">
        <v>1652000</v>
      </c>
      <c r="G66" s="186">
        <v>5.5999999999999999E-3</v>
      </c>
      <c r="H66" s="186">
        <v>5.1000000000000004E-3</v>
      </c>
      <c r="I66" s="181">
        <v>22</v>
      </c>
      <c r="J66" s="109">
        <v>165</v>
      </c>
      <c r="K66" s="171">
        <v>0.61</v>
      </c>
      <c r="L66" s="24"/>
    </row>
    <row r="67" spans="1:12">
      <c r="A67" s="15"/>
      <c r="B67" s="173" t="s">
        <v>254</v>
      </c>
      <c r="C67" s="32">
        <v>26.5</v>
      </c>
      <c r="D67" s="32">
        <v>128.6</v>
      </c>
      <c r="E67" s="109">
        <v>754016</v>
      </c>
      <c r="F67" s="109">
        <v>682608</v>
      </c>
      <c r="G67" s="186">
        <v>1.95E-2</v>
      </c>
      <c r="H67" s="186">
        <v>2.3400000000000001E-2</v>
      </c>
      <c r="I67" s="181">
        <v>9</v>
      </c>
      <c r="J67" s="109">
        <v>417</v>
      </c>
      <c r="K67" s="171">
        <v>0.61</v>
      </c>
      <c r="L67" s="24"/>
    </row>
    <row r="68" spans="1:12">
      <c r="A68" s="15"/>
      <c r="B68" s="173" t="s">
        <v>255</v>
      </c>
      <c r="C68" s="32">
        <v>90.5</v>
      </c>
      <c r="D68" s="32">
        <v>58.5</v>
      </c>
      <c r="E68" s="109">
        <v>9297000</v>
      </c>
      <c r="F68" s="109">
        <v>639000</v>
      </c>
      <c r="G68" s="186">
        <v>8.0999999999999996E-3</v>
      </c>
      <c r="H68" s="186">
        <v>6.1999999999999998E-3</v>
      </c>
      <c r="I68" s="181">
        <v>32</v>
      </c>
      <c r="J68" s="109">
        <v>125</v>
      </c>
      <c r="K68" s="171">
        <v>0.4</v>
      </c>
      <c r="L68" s="24"/>
    </row>
    <row r="69" spans="1:12">
      <c r="A69" s="24"/>
      <c r="B69" s="173" t="s">
        <v>256</v>
      </c>
      <c r="C69" s="32">
        <v>92.1</v>
      </c>
      <c r="D69" s="32">
        <v>106.1</v>
      </c>
      <c r="E69" s="109">
        <v>3356000</v>
      </c>
      <c r="F69" s="109">
        <v>612000</v>
      </c>
      <c r="G69" s="186">
        <v>2.2000000000000001E-3</v>
      </c>
      <c r="H69" s="186">
        <v>-6.7000000000000002E-3</v>
      </c>
      <c r="I69" s="181">
        <v>14</v>
      </c>
      <c r="J69" s="109">
        <v>165</v>
      </c>
      <c r="K69" s="171">
        <v>0.61</v>
      </c>
      <c r="L69" s="24"/>
    </row>
    <row r="70" spans="1:12">
      <c r="A70" s="24"/>
      <c r="B70" s="173" t="s">
        <v>257</v>
      </c>
      <c r="C70" s="32">
        <v>98.2</v>
      </c>
      <c r="D70" s="32">
        <v>138.1</v>
      </c>
      <c r="E70" s="109">
        <v>2180000</v>
      </c>
      <c r="F70" s="109">
        <v>570000</v>
      </c>
      <c r="G70" s="186">
        <v>4.5999999999999999E-3</v>
      </c>
      <c r="H70" s="186">
        <v>1.32E-2</v>
      </c>
      <c r="I70" s="181">
        <v>15</v>
      </c>
      <c r="J70" s="109">
        <v>165</v>
      </c>
      <c r="K70" s="171">
        <v>0.61</v>
      </c>
      <c r="L70" s="24"/>
    </row>
    <row r="71" spans="1:12">
      <c r="A71" s="24"/>
      <c r="B71" s="173" t="s">
        <v>258</v>
      </c>
      <c r="C71" s="32">
        <v>206.9</v>
      </c>
      <c r="D71" s="32">
        <v>92</v>
      </c>
      <c r="E71" s="109">
        <v>86700</v>
      </c>
      <c r="F71" s="109">
        <v>28300</v>
      </c>
      <c r="G71" s="186">
        <v>4.0000000000000002E-4</v>
      </c>
      <c r="H71" s="186">
        <v>0</v>
      </c>
      <c r="I71" s="181">
        <v>17</v>
      </c>
      <c r="J71" s="109">
        <v>422</v>
      </c>
      <c r="K71" s="171">
        <v>0.61</v>
      </c>
      <c r="L71" s="24"/>
    </row>
    <row r="72" spans="1:12">
      <c r="A72" s="24"/>
      <c r="B72" s="173" t="s">
        <v>259</v>
      </c>
      <c r="C72" s="32">
        <v>0</v>
      </c>
      <c r="D72" s="32">
        <v>0</v>
      </c>
      <c r="E72" s="109">
        <v>0</v>
      </c>
      <c r="F72" s="109">
        <v>0</v>
      </c>
      <c r="G72" s="186">
        <v>0</v>
      </c>
      <c r="H72" s="186">
        <v>0</v>
      </c>
      <c r="I72" s="181">
        <v>6</v>
      </c>
      <c r="J72" s="109">
        <v>24</v>
      </c>
      <c r="K72" s="171">
        <v>0.3</v>
      </c>
      <c r="L72" s="24"/>
    </row>
    <row r="73" spans="1:12">
      <c r="A73" s="24"/>
      <c r="B73" s="173" t="s">
        <v>260</v>
      </c>
      <c r="C73" s="32">
        <v>109</v>
      </c>
      <c r="D73" s="32">
        <v>109</v>
      </c>
      <c r="E73" s="109">
        <v>376000</v>
      </c>
      <c r="F73" s="109">
        <v>376000</v>
      </c>
      <c r="G73" s="186">
        <v>3.3999999999999998E-3</v>
      </c>
      <c r="H73" s="186">
        <v>3.3999999999999998E-3</v>
      </c>
      <c r="I73" s="181">
        <v>9</v>
      </c>
      <c r="J73" s="109">
        <v>424</v>
      </c>
      <c r="K73" s="171">
        <v>0.61</v>
      </c>
      <c r="L73" s="24"/>
    </row>
    <row r="74" spans="1:12">
      <c r="A74" s="24"/>
      <c r="B74" s="173" t="s">
        <v>261</v>
      </c>
      <c r="C74" s="32">
        <v>83.6</v>
      </c>
      <c r="D74" s="32">
        <v>185.6</v>
      </c>
      <c r="E74" s="109">
        <v>9435000</v>
      </c>
      <c r="F74" s="109">
        <v>8957000</v>
      </c>
      <c r="G74" s="186">
        <v>2.3999999999999998E-3</v>
      </c>
      <c r="H74" s="186">
        <v>2E-3</v>
      </c>
      <c r="I74" s="181">
        <v>16</v>
      </c>
      <c r="J74" s="109">
        <v>196</v>
      </c>
      <c r="K74" s="171">
        <v>0.61</v>
      </c>
      <c r="L74" s="24"/>
    </row>
    <row r="75" spans="1:12">
      <c r="A75" s="24"/>
      <c r="B75" s="173" t="s">
        <v>262</v>
      </c>
      <c r="C75" s="32">
        <v>29.4</v>
      </c>
      <c r="D75" s="32">
        <v>28</v>
      </c>
      <c r="E75" s="109">
        <v>3182000</v>
      </c>
      <c r="F75" s="109">
        <v>891000</v>
      </c>
      <c r="G75" s="186">
        <v>-3.0999999999999999E-3</v>
      </c>
      <c r="H75" s="186">
        <v>1.15E-2</v>
      </c>
      <c r="I75" s="181">
        <v>20</v>
      </c>
      <c r="J75" s="109">
        <v>88</v>
      </c>
      <c r="K75" s="171">
        <v>0.37</v>
      </c>
      <c r="L75" s="24"/>
    </row>
    <row r="76" spans="1:12">
      <c r="A76" s="24"/>
      <c r="B76" s="173" t="s">
        <v>263</v>
      </c>
      <c r="C76" s="32">
        <v>192.5</v>
      </c>
      <c r="D76" s="32">
        <v>88.8</v>
      </c>
      <c r="E76" s="109">
        <v>6861000</v>
      </c>
      <c r="F76" s="109">
        <v>569000</v>
      </c>
      <c r="G76" s="186">
        <v>3.0000000000000001E-3</v>
      </c>
      <c r="H76" s="186">
        <v>3.0000000000000001E-3</v>
      </c>
      <c r="I76" s="181">
        <v>29</v>
      </c>
      <c r="J76" s="109">
        <v>151</v>
      </c>
      <c r="K76" s="171">
        <v>0.57999999999999996</v>
      </c>
      <c r="L76" s="24"/>
    </row>
    <row r="77" spans="1:12">
      <c r="A77" s="24"/>
      <c r="B77" s="173" t="s">
        <v>264</v>
      </c>
      <c r="C77" s="32">
        <v>150.5</v>
      </c>
      <c r="D77" s="32">
        <v>123.7</v>
      </c>
      <c r="E77" s="109">
        <v>1940000</v>
      </c>
      <c r="F77" s="109">
        <v>960000</v>
      </c>
      <c r="G77" s="186">
        <v>4.0000000000000002E-4</v>
      </c>
      <c r="H77" s="186">
        <v>0</v>
      </c>
      <c r="I77" s="181">
        <v>25</v>
      </c>
      <c r="J77" s="109">
        <v>163</v>
      </c>
      <c r="K77" s="171">
        <v>0.57999999999999996</v>
      </c>
      <c r="L77" s="24"/>
    </row>
    <row r="78" spans="1:12">
      <c r="A78" s="24"/>
      <c r="B78" s="173" t="s">
        <v>265</v>
      </c>
      <c r="C78" s="32">
        <v>187.5</v>
      </c>
      <c r="D78" s="32">
        <v>157.9</v>
      </c>
      <c r="E78" s="109">
        <v>1248000</v>
      </c>
      <c r="F78" s="109">
        <v>34000</v>
      </c>
      <c r="G78" s="186">
        <v>2E-3</v>
      </c>
      <c r="H78" s="186">
        <v>0</v>
      </c>
      <c r="I78" s="181">
        <v>29</v>
      </c>
      <c r="J78" s="109">
        <v>154</v>
      </c>
      <c r="K78" s="171">
        <v>0.55000000000000004</v>
      </c>
      <c r="L78" s="24"/>
    </row>
    <row r="79" spans="1:12">
      <c r="A79" s="24"/>
      <c r="B79" s="173" t="s">
        <v>266</v>
      </c>
      <c r="C79" s="32">
        <v>31.3</v>
      </c>
      <c r="D79" s="32">
        <v>34.5</v>
      </c>
      <c r="E79" s="109">
        <v>18417870</v>
      </c>
      <c r="F79" s="109">
        <v>2908500</v>
      </c>
      <c r="G79" s="186">
        <v>1.1599999999999999E-2</v>
      </c>
      <c r="H79" s="186">
        <v>1.44E-2</v>
      </c>
      <c r="I79" s="181">
        <v>24</v>
      </c>
      <c r="J79" s="109">
        <v>61</v>
      </c>
      <c r="K79" s="171">
        <v>0.36</v>
      </c>
      <c r="L79" s="24"/>
    </row>
    <row r="80" spans="1:12">
      <c r="A80" s="24"/>
      <c r="B80" s="173" t="s">
        <v>267</v>
      </c>
      <c r="C80" s="32">
        <v>18.100000000000001</v>
      </c>
      <c r="D80" s="32">
        <v>88.4</v>
      </c>
      <c r="E80" s="109">
        <v>28073000</v>
      </c>
      <c r="F80" s="109">
        <v>13737000</v>
      </c>
      <c r="G80" s="186">
        <v>0</v>
      </c>
      <c r="H80" s="186">
        <v>2.5100000000000001E-2</v>
      </c>
      <c r="I80" s="181">
        <v>14</v>
      </c>
      <c r="J80" s="109">
        <v>796</v>
      </c>
      <c r="K80" s="171">
        <v>0.15</v>
      </c>
      <c r="L80" s="24"/>
    </row>
    <row r="81" spans="1:34">
      <c r="A81" s="24"/>
      <c r="B81" s="176" t="s">
        <v>268</v>
      </c>
      <c r="C81" s="185">
        <v>81.400000000000006</v>
      </c>
      <c r="D81" s="185">
        <v>126</v>
      </c>
      <c r="E81" s="111">
        <v>3144000</v>
      </c>
      <c r="F81" s="111">
        <v>2716000</v>
      </c>
      <c r="G81" s="187">
        <v>5.0000000000000001E-3</v>
      </c>
      <c r="H81" s="187">
        <v>1.15E-2</v>
      </c>
      <c r="I81" s="183">
        <v>12</v>
      </c>
      <c r="J81" s="111">
        <v>483</v>
      </c>
      <c r="K81" s="188">
        <v>0.54</v>
      </c>
      <c r="L81" s="24"/>
      <c r="M81" s="24"/>
      <c r="N81" s="24"/>
      <c r="O81" s="24"/>
      <c r="P81" s="24"/>
      <c r="Q81" s="24"/>
      <c r="R81" s="24"/>
      <c r="S81" s="24"/>
      <c r="T81" s="24"/>
      <c r="U81" s="24"/>
      <c r="V81" s="24"/>
      <c r="W81" s="24"/>
      <c r="X81" s="24"/>
      <c r="Y81" s="24"/>
      <c r="Z81" s="24"/>
      <c r="AA81" s="24"/>
      <c r="AB81" s="24"/>
      <c r="AC81" s="24"/>
      <c r="AD81" s="24"/>
      <c r="AE81" s="24"/>
      <c r="AF81" s="24"/>
      <c r="AG81" s="24"/>
      <c r="AH81" s="24"/>
    </row>
    <row r="82" spans="1:34" ht="34.5" customHeight="1">
      <c r="A82" s="24"/>
      <c r="B82" s="178"/>
      <c r="C82" s="405" t="s">
        <v>269</v>
      </c>
      <c r="D82" s="406"/>
      <c r="E82" s="406"/>
      <c r="F82" s="406"/>
      <c r="G82" s="406"/>
      <c r="H82" s="407"/>
      <c r="I82" s="189" t="s">
        <v>270</v>
      </c>
      <c r="J82" s="434" t="s">
        <v>271</v>
      </c>
      <c r="K82" s="435"/>
      <c r="L82" s="24"/>
      <c r="M82" s="24"/>
      <c r="N82" s="24"/>
      <c r="O82" s="24"/>
      <c r="P82" s="24"/>
      <c r="Q82" s="24"/>
      <c r="R82" s="24"/>
      <c r="S82" s="24"/>
      <c r="T82" s="24"/>
      <c r="U82" s="24"/>
      <c r="V82" s="24"/>
      <c r="W82" s="24"/>
      <c r="X82" s="24"/>
      <c r="Y82" s="24"/>
      <c r="Z82" s="24"/>
      <c r="AA82" s="24"/>
      <c r="AB82" s="24"/>
      <c r="AC82" s="24"/>
      <c r="AD82" s="24"/>
      <c r="AE82" s="24"/>
      <c r="AF82" s="24"/>
      <c r="AG82" s="24"/>
      <c r="AH82" s="24"/>
    </row>
    <row r="83" spans="1:34">
      <c r="A83" s="24"/>
      <c r="B83" s="431" t="s">
        <v>272</v>
      </c>
      <c r="C83" s="432"/>
      <c r="D83" s="432"/>
      <c r="E83" s="432"/>
      <c r="F83" s="432"/>
      <c r="G83" s="432"/>
      <c r="H83" s="432"/>
      <c r="I83" s="432"/>
      <c r="J83" s="432"/>
      <c r="K83" s="432"/>
      <c r="L83" s="432"/>
      <c r="M83" s="432"/>
      <c r="N83" s="432"/>
      <c r="O83" s="432"/>
      <c r="P83" s="432"/>
      <c r="Q83" s="432"/>
      <c r="R83" s="432"/>
      <c r="S83" s="432"/>
      <c r="T83" s="432"/>
      <c r="U83" s="432"/>
      <c r="V83" s="433"/>
      <c r="W83" s="24"/>
      <c r="X83" s="24"/>
      <c r="Y83" s="24"/>
      <c r="Z83" s="24"/>
      <c r="AA83" s="24"/>
      <c r="AB83" s="24"/>
      <c r="AC83" s="24"/>
      <c r="AD83" s="24"/>
      <c r="AE83" s="24"/>
      <c r="AF83" s="24"/>
      <c r="AG83" s="24"/>
      <c r="AH83" s="24"/>
    </row>
    <row r="84" spans="1:34" ht="40.200000000000003">
      <c r="A84" s="24"/>
      <c r="B84" s="190" t="s">
        <v>233</v>
      </c>
      <c r="C84" s="191" t="s">
        <v>203</v>
      </c>
      <c r="D84" s="191" t="s">
        <v>198</v>
      </c>
      <c r="E84" s="191" t="s">
        <v>201</v>
      </c>
      <c r="F84" s="191" t="s">
        <v>196</v>
      </c>
      <c r="G84" s="191" t="s">
        <v>215</v>
      </c>
      <c r="H84" s="191" t="s">
        <v>217</v>
      </c>
      <c r="I84" s="191" t="s">
        <v>219</v>
      </c>
      <c r="J84" s="191" t="s">
        <v>220</v>
      </c>
      <c r="K84" s="191" t="s">
        <v>222</v>
      </c>
      <c r="L84" s="191" t="s">
        <v>224</v>
      </c>
      <c r="M84" s="191" t="s">
        <v>226</v>
      </c>
      <c r="N84" s="191" t="s">
        <v>228</v>
      </c>
      <c r="O84" s="191" t="s">
        <v>229</v>
      </c>
      <c r="P84" s="191" t="s">
        <v>230</v>
      </c>
      <c r="Q84" s="191" t="s">
        <v>232</v>
      </c>
      <c r="R84" s="191" t="s">
        <v>205</v>
      </c>
      <c r="S84" s="191" t="s">
        <v>207</v>
      </c>
      <c r="T84" s="191" t="s">
        <v>209</v>
      </c>
      <c r="U84" s="191" t="s">
        <v>211</v>
      </c>
      <c r="V84" s="192" t="s">
        <v>213</v>
      </c>
      <c r="W84" s="24"/>
      <c r="X84" s="24"/>
      <c r="Y84" s="24"/>
      <c r="Z84" s="24"/>
      <c r="AA84" s="24"/>
      <c r="AB84" s="24"/>
      <c r="AC84" s="24"/>
      <c r="AD84" s="24"/>
      <c r="AE84" s="24"/>
      <c r="AF84" s="24"/>
      <c r="AG84" s="24"/>
      <c r="AH84" s="24"/>
    </row>
    <row r="85" spans="1:34">
      <c r="A85" s="24"/>
      <c r="B85" s="173" t="s">
        <v>241</v>
      </c>
      <c r="C85" s="109">
        <v>0</v>
      </c>
      <c r="D85" s="109">
        <v>0</v>
      </c>
      <c r="E85" s="109">
        <v>0</v>
      </c>
      <c r="F85" s="109">
        <v>0</v>
      </c>
      <c r="G85" s="109">
        <v>0</v>
      </c>
      <c r="H85" s="109">
        <v>0</v>
      </c>
      <c r="I85" s="109">
        <v>0</v>
      </c>
      <c r="J85" s="109">
        <v>0</v>
      </c>
      <c r="K85" s="109">
        <v>0</v>
      </c>
      <c r="L85" s="109">
        <v>0</v>
      </c>
      <c r="M85" s="109">
        <v>0</v>
      </c>
      <c r="N85" s="109">
        <v>0</v>
      </c>
      <c r="O85" s="109">
        <v>0</v>
      </c>
      <c r="P85" s="109">
        <v>0</v>
      </c>
      <c r="Q85" s="109">
        <v>0</v>
      </c>
      <c r="R85" s="109">
        <v>0</v>
      </c>
      <c r="S85" s="109">
        <v>0</v>
      </c>
      <c r="T85" s="109">
        <v>300896.5</v>
      </c>
      <c r="U85" s="109">
        <v>264000.38</v>
      </c>
      <c r="V85" s="110">
        <v>813917.96</v>
      </c>
      <c r="W85" s="24"/>
      <c r="X85" s="24"/>
      <c r="Y85" s="24"/>
      <c r="Z85" s="24"/>
      <c r="AA85" s="24"/>
      <c r="AB85" s="24"/>
      <c r="AC85" s="24"/>
      <c r="AD85" s="24"/>
      <c r="AE85" s="24"/>
      <c r="AF85" s="24"/>
      <c r="AG85" s="24"/>
      <c r="AH85" s="24"/>
    </row>
    <row r="86" spans="1:34">
      <c r="A86" s="24"/>
      <c r="B86" s="173" t="s">
        <v>242</v>
      </c>
      <c r="C86" s="109">
        <v>0</v>
      </c>
      <c r="D86" s="109">
        <v>0</v>
      </c>
      <c r="E86" s="109">
        <v>0</v>
      </c>
      <c r="F86" s="109">
        <v>0</v>
      </c>
      <c r="G86" s="109">
        <v>0</v>
      </c>
      <c r="H86" s="109">
        <v>0</v>
      </c>
      <c r="I86" s="109">
        <v>0</v>
      </c>
      <c r="J86" s="109">
        <v>0</v>
      </c>
      <c r="K86" s="109">
        <v>0</v>
      </c>
      <c r="L86" s="109">
        <v>0</v>
      </c>
      <c r="M86" s="109">
        <v>0</v>
      </c>
      <c r="N86" s="109">
        <v>0</v>
      </c>
      <c r="O86" s="109">
        <v>0</v>
      </c>
      <c r="P86" s="109">
        <v>0</v>
      </c>
      <c r="Q86" s="109">
        <v>0</v>
      </c>
      <c r="R86" s="109">
        <v>0</v>
      </c>
      <c r="S86" s="109">
        <v>0</v>
      </c>
      <c r="T86" s="109">
        <v>0</v>
      </c>
      <c r="U86" s="109">
        <v>529055.31000000006</v>
      </c>
      <c r="V86" s="110">
        <v>36098.758000000002</v>
      </c>
      <c r="W86" s="24"/>
      <c r="X86" s="24"/>
      <c r="Y86" s="24"/>
      <c r="Z86" s="24"/>
      <c r="AA86" s="24"/>
      <c r="AB86" s="24"/>
      <c r="AC86" s="24"/>
      <c r="AD86" s="24"/>
      <c r="AE86" s="24"/>
      <c r="AF86" s="24"/>
      <c r="AG86" s="24"/>
      <c r="AH86" s="24"/>
    </row>
    <row r="87" spans="1:34">
      <c r="A87" s="24"/>
      <c r="B87" s="173" t="s">
        <v>243</v>
      </c>
      <c r="C87" s="109">
        <v>0</v>
      </c>
      <c r="D87" s="109">
        <v>0</v>
      </c>
      <c r="E87" s="109">
        <v>0</v>
      </c>
      <c r="F87" s="109">
        <v>0</v>
      </c>
      <c r="G87" s="109">
        <v>0</v>
      </c>
      <c r="H87" s="109">
        <v>0</v>
      </c>
      <c r="I87" s="109">
        <v>0</v>
      </c>
      <c r="J87" s="109">
        <v>145915.29</v>
      </c>
      <c r="K87" s="109">
        <v>0</v>
      </c>
      <c r="L87" s="109">
        <v>0</v>
      </c>
      <c r="M87" s="109">
        <v>0</v>
      </c>
      <c r="N87" s="109">
        <v>0</v>
      </c>
      <c r="O87" s="109">
        <v>0</v>
      </c>
      <c r="P87" s="109">
        <v>0</v>
      </c>
      <c r="Q87" s="109">
        <v>0</v>
      </c>
      <c r="R87" s="109">
        <v>0</v>
      </c>
      <c r="S87" s="109">
        <v>0</v>
      </c>
      <c r="T87" s="109">
        <v>2562609.4</v>
      </c>
      <c r="U87" s="109">
        <v>0</v>
      </c>
      <c r="V87" s="110">
        <v>412512.52</v>
      </c>
      <c r="W87" s="24"/>
      <c r="X87" s="24"/>
      <c r="Y87" s="24"/>
      <c r="Z87" s="24"/>
      <c r="AA87" s="24"/>
      <c r="AB87" s="24"/>
      <c r="AC87" s="24"/>
      <c r="AD87" s="24"/>
      <c r="AE87" s="24"/>
      <c r="AF87" s="24"/>
      <c r="AG87" s="24"/>
      <c r="AH87" s="24"/>
    </row>
    <row r="88" spans="1:34">
      <c r="A88" s="24"/>
      <c r="B88" s="173" t="s">
        <v>244</v>
      </c>
      <c r="C88" s="109">
        <v>0</v>
      </c>
      <c r="D88" s="109">
        <v>0</v>
      </c>
      <c r="E88" s="109">
        <v>0</v>
      </c>
      <c r="F88" s="109">
        <v>0</v>
      </c>
      <c r="G88" s="109">
        <v>0</v>
      </c>
      <c r="H88" s="109">
        <v>0</v>
      </c>
      <c r="I88" s="109">
        <v>0</v>
      </c>
      <c r="J88" s="109">
        <v>688339.91</v>
      </c>
      <c r="K88" s="109">
        <v>30395.278999999999</v>
      </c>
      <c r="L88" s="109">
        <v>0</v>
      </c>
      <c r="M88" s="109">
        <v>0</v>
      </c>
      <c r="N88" s="109">
        <v>0</v>
      </c>
      <c r="O88" s="109">
        <v>0</v>
      </c>
      <c r="P88" s="109">
        <v>0</v>
      </c>
      <c r="Q88" s="109">
        <v>0</v>
      </c>
      <c r="R88" s="109">
        <v>0</v>
      </c>
      <c r="S88" s="109">
        <v>0</v>
      </c>
      <c r="T88" s="109">
        <v>758325.12</v>
      </c>
      <c r="U88" s="109">
        <v>0</v>
      </c>
      <c r="V88" s="110">
        <v>253259.02</v>
      </c>
      <c r="W88" s="24"/>
      <c r="X88" s="24"/>
      <c r="Y88" s="24"/>
      <c r="Z88" s="24"/>
      <c r="AA88" s="24"/>
      <c r="AB88" s="24"/>
      <c r="AC88" s="24"/>
      <c r="AD88" s="24"/>
      <c r="AE88" s="24"/>
      <c r="AF88" s="24"/>
      <c r="AG88" s="24"/>
      <c r="AH88" s="24"/>
    </row>
    <row r="89" spans="1:34">
      <c r="A89" s="24"/>
      <c r="B89" s="173" t="s">
        <v>245</v>
      </c>
      <c r="C89" s="109">
        <v>0</v>
      </c>
      <c r="D89" s="109">
        <v>0</v>
      </c>
      <c r="E89" s="109">
        <v>0</v>
      </c>
      <c r="F89" s="109">
        <v>0</v>
      </c>
      <c r="G89" s="109">
        <v>0</v>
      </c>
      <c r="H89" s="109">
        <v>0</v>
      </c>
      <c r="I89" s="109">
        <v>0</v>
      </c>
      <c r="J89" s="109">
        <v>33505.370999999999</v>
      </c>
      <c r="K89" s="109">
        <v>0</v>
      </c>
      <c r="L89" s="109">
        <v>0</v>
      </c>
      <c r="M89" s="109">
        <v>0</v>
      </c>
      <c r="N89" s="109">
        <v>0</v>
      </c>
      <c r="O89" s="109">
        <v>0</v>
      </c>
      <c r="P89" s="109">
        <v>0</v>
      </c>
      <c r="Q89" s="109">
        <v>0</v>
      </c>
      <c r="R89" s="109">
        <v>0</v>
      </c>
      <c r="S89" s="109">
        <v>0</v>
      </c>
      <c r="T89" s="109">
        <v>0</v>
      </c>
      <c r="U89" s="109">
        <v>0</v>
      </c>
      <c r="V89" s="110">
        <v>0</v>
      </c>
      <c r="W89" s="24"/>
      <c r="X89" s="24"/>
      <c r="Y89" s="24"/>
      <c r="Z89" s="24"/>
      <c r="AA89" s="24"/>
      <c r="AB89" s="24"/>
      <c r="AC89" s="24"/>
      <c r="AD89" s="24"/>
      <c r="AE89" s="24"/>
      <c r="AF89" s="24"/>
      <c r="AG89" s="24"/>
      <c r="AH89" s="24"/>
    </row>
    <row r="90" spans="1:34">
      <c r="A90" s="24"/>
      <c r="B90" s="173" t="s">
        <v>246</v>
      </c>
      <c r="C90" s="109">
        <v>0</v>
      </c>
      <c r="D90" s="109">
        <v>0</v>
      </c>
      <c r="E90" s="109">
        <v>0</v>
      </c>
      <c r="F90" s="109">
        <v>0</v>
      </c>
      <c r="G90" s="109">
        <v>0</v>
      </c>
      <c r="H90" s="109">
        <v>0</v>
      </c>
      <c r="I90" s="109">
        <v>0</v>
      </c>
      <c r="J90" s="109">
        <v>0</v>
      </c>
      <c r="K90" s="109">
        <v>0</v>
      </c>
      <c r="L90" s="109">
        <v>0</v>
      </c>
      <c r="M90" s="109">
        <v>0</v>
      </c>
      <c r="N90" s="109">
        <v>0</v>
      </c>
      <c r="O90" s="109">
        <v>0</v>
      </c>
      <c r="P90" s="109">
        <v>0</v>
      </c>
      <c r="Q90" s="109">
        <v>0</v>
      </c>
      <c r="R90" s="109">
        <v>0</v>
      </c>
      <c r="S90" s="109">
        <v>0</v>
      </c>
      <c r="T90" s="109">
        <v>1121362.2</v>
      </c>
      <c r="U90" s="109">
        <v>4068.9351999999999</v>
      </c>
      <c r="V90" s="110">
        <v>495199.34</v>
      </c>
      <c r="W90" s="24"/>
      <c r="X90" s="24"/>
      <c r="Y90" s="24"/>
      <c r="Z90" s="24"/>
      <c r="AA90" s="24"/>
      <c r="AB90" s="24"/>
      <c r="AC90" s="24"/>
      <c r="AD90" s="24"/>
      <c r="AE90" s="24"/>
      <c r="AF90" s="24"/>
      <c r="AG90" s="24"/>
      <c r="AH90" s="24"/>
    </row>
    <row r="91" spans="1:34">
      <c r="A91" s="24"/>
      <c r="B91" s="173" t="s">
        <v>247</v>
      </c>
      <c r="C91" s="109">
        <v>0</v>
      </c>
      <c r="D91" s="109">
        <v>0</v>
      </c>
      <c r="E91" s="109">
        <v>0</v>
      </c>
      <c r="F91" s="109">
        <v>0</v>
      </c>
      <c r="G91" s="109">
        <v>0</v>
      </c>
      <c r="H91" s="109">
        <v>0</v>
      </c>
      <c r="I91" s="109">
        <v>0</v>
      </c>
      <c r="J91" s="109">
        <v>0</v>
      </c>
      <c r="K91" s="109">
        <v>0</v>
      </c>
      <c r="L91" s="109">
        <v>0</v>
      </c>
      <c r="M91" s="109">
        <v>0</v>
      </c>
      <c r="N91" s="109">
        <v>0</v>
      </c>
      <c r="O91" s="109">
        <v>0</v>
      </c>
      <c r="P91" s="109">
        <v>0</v>
      </c>
      <c r="Q91" s="109">
        <v>0</v>
      </c>
      <c r="R91" s="109">
        <v>0</v>
      </c>
      <c r="S91" s="109">
        <v>0</v>
      </c>
      <c r="T91" s="109">
        <v>0</v>
      </c>
      <c r="U91" s="109">
        <v>445025.31</v>
      </c>
      <c r="V91" s="110">
        <v>0</v>
      </c>
      <c r="W91" s="24"/>
      <c r="X91" s="24"/>
      <c r="Y91" s="24"/>
      <c r="Z91" s="24"/>
      <c r="AA91" s="24"/>
      <c r="AB91" s="24"/>
      <c r="AC91" s="24"/>
      <c r="AD91" s="24"/>
      <c r="AE91" s="24"/>
      <c r="AF91" s="24"/>
      <c r="AG91" s="24"/>
      <c r="AH91" s="24"/>
    </row>
    <row r="92" spans="1:34">
      <c r="A92" s="24"/>
      <c r="B92" s="173" t="s">
        <v>248</v>
      </c>
      <c r="C92" s="109">
        <v>0</v>
      </c>
      <c r="D92" s="109">
        <v>14.904524</v>
      </c>
      <c r="E92" s="109">
        <v>0</v>
      </c>
      <c r="F92" s="109">
        <v>0</v>
      </c>
      <c r="G92" s="109">
        <v>0</v>
      </c>
      <c r="H92" s="109">
        <v>0</v>
      </c>
      <c r="I92" s="109">
        <v>0</v>
      </c>
      <c r="J92" s="109">
        <v>0</v>
      </c>
      <c r="K92" s="109">
        <v>0</v>
      </c>
      <c r="L92" s="109">
        <v>0</v>
      </c>
      <c r="M92" s="109">
        <v>0</v>
      </c>
      <c r="N92" s="109">
        <v>0</v>
      </c>
      <c r="O92" s="109">
        <v>0</v>
      </c>
      <c r="P92" s="109">
        <v>0</v>
      </c>
      <c r="Q92" s="109">
        <v>0</v>
      </c>
      <c r="R92" s="109">
        <v>0</v>
      </c>
      <c r="S92" s="109">
        <v>0</v>
      </c>
      <c r="T92" s="109">
        <v>1311981</v>
      </c>
      <c r="U92" s="109">
        <v>0</v>
      </c>
      <c r="V92" s="110">
        <v>0</v>
      </c>
      <c r="W92" s="24"/>
      <c r="X92" s="24"/>
      <c r="Y92" s="24"/>
      <c r="Z92" s="24"/>
      <c r="AA92" s="24"/>
      <c r="AB92" s="24"/>
      <c r="AC92" s="24"/>
      <c r="AD92" s="24"/>
      <c r="AE92" s="24"/>
      <c r="AF92" s="24"/>
      <c r="AG92" s="24"/>
      <c r="AH92" s="24"/>
    </row>
    <row r="93" spans="1:34">
      <c r="A93" s="24"/>
      <c r="B93" s="173" t="s">
        <v>249</v>
      </c>
      <c r="C93" s="109">
        <v>0</v>
      </c>
      <c r="D93" s="109">
        <v>3457.8497000000002</v>
      </c>
      <c r="E93" s="109">
        <v>0</v>
      </c>
      <c r="F93" s="109">
        <v>0</v>
      </c>
      <c r="G93" s="109">
        <v>0</v>
      </c>
      <c r="H93" s="109">
        <v>0</v>
      </c>
      <c r="I93" s="109">
        <v>0</v>
      </c>
      <c r="J93" s="109">
        <v>0</v>
      </c>
      <c r="K93" s="109">
        <v>0</v>
      </c>
      <c r="L93" s="109">
        <v>0</v>
      </c>
      <c r="M93" s="109">
        <v>0</v>
      </c>
      <c r="N93" s="109">
        <v>0</v>
      </c>
      <c r="O93" s="109">
        <v>0</v>
      </c>
      <c r="P93" s="109">
        <v>0</v>
      </c>
      <c r="Q93" s="109">
        <v>0</v>
      </c>
      <c r="R93" s="109">
        <v>0</v>
      </c>
      <c r="S93" s="109">
        <v>0</v>
      </c>
      <c r="T93" s="109">
        <v>312433.38</v>
      </c>
      <c r="U93" s="109">
        <v>0</v>
      </c>
      <c r="V93" s="110">
        <v>0</v>
      </c>
      <c r="W93" s="24"/>
      <c r="X93" s="24"/>
      <c r="Y93" s="24"/>
      <c r="Z93" s="24"/>
      <c r="AA93" s="24"/>
      <c r="AB93" s="24"/>
      <c r="AC93" s="24"/>
      <c r="AD93" s="24"/>
      <c r="AE93" s="24"/>
      <c r="AF93" s="24"/>
      <c r="AG93" s="24"/>
      <c r="AH93" s="24"/>
    </row>
    <row r="94" spans="1:34">
      <c r="A94" s="24"/>
      <c r="B94" s="173" t="s">
        <v>250</v>
      </c>
      <c r="C94" s="109">
        <v>0</v>
      </c>
      <c r="D94" s="109">
        <v>0</v>
      </c>
      <c r="E94" s="109">
        <v>0</v>
      </c>
      <c r="F94" s="109">
        <v>0</v>
      </c>
      <c r="G94" s="109">
        <v>0</v>
      </c>
      <c r="H94" s="109">
        <v>0</v>
      </c>
      <c r="I94" s="109">
        <v>0</v>
      </c>
      <c r="J94" s="109">
        <v>2358838.6</v>
      </c>
      <c r="K94" s="109">
        <v>187280.84</v>
      </c>
      <c r="L94" s="109">
        <v>0</v>
      </c>
      <c r="M94" s="109">
        <v>0</v>
      </c>
      <c r="N94" s="109">
        <v>0</v>
      </c>
      <c r="O94" s="109">
        <v>0</v>
      </c>
      <c r="P94" s="109">
        <v>0</v>
      </c>
      <c r="Q94" s="109">
        <v>0</v>
      </c>
      <c r="R94" s="109">
        <v>0</v>
      </c>
      <c r="S94" s="109">
        <v>0</v>
      </c>
      <c r="T94" s="109">
        <v>0</v>
      </c>
      <c r="U94" s="109">
        <v>12668229</v>
      </c>
      <c r="V94" s="110">
        <v>1688436.7</v>
      </c>
      <c r="W94" s="24"/>
      <c r="X94" s="24"/>
      <c r="Y94" s="24"/>
      <c r="Z94" s="24"/>
      <c r="AA94" s="24"/>
      <c r="AB94" s="24"/>
      <c r="AC94" s="24"/>
      <c r="AD94" s="24"/>
      <c r="AE94" s="24"/>
      <c r="AF94" s="24"/>
      <c r="AG94" s="24"/>
      <c r="AH94" s="24"/>
    </row>
    <row r="95" spans="1:34">
      <c r="A95" s="24"/>
      <c r="B95" s="173" t="s">
        <v>251</v>
      </c>
      <c r="C95" s="109">
        <v>0</v>
      </c>
      <c r="D95" s="109">
        <v>0</v>
      </c>
      <c r="E95" s="109">
        <v>0</v>
      </c>
      <c r="F95" s="109">
        <v>0</v>
      </c>
      <c r="G95" s="109">
        <v>0</v>
      </c>
      <c r="H95" s="109">
        <v>0</v>
      </c>
      <c r="I95" s="109">
        <v>0</v>
      </c>
      <c r="J95" s="109">
        <v>0</v>
      </c>
      <c r="K95" s="109">
        <v>0</v>
      </c>
      <c r="L95" s="109">
        <v>0</v>
      </c>
      <c r="M95" s="109">
        <v>0</v>
      </c>
      <c r="N95" s="109">
        <v>0</v>
      </c>
      <c r="O95" s="109">
        <v>0</v>
      </c>
      <c r="P95" s="109">
        <v>0</v>
      </c>
      <c r="Q95" s="109">
        <v>0</v>
      </c>
      <c r="R95" s="109">
        <v>0</v>
      </c>
      <c r="S95" s="109">
        <v>0</v>
      </c>
      <c r="T95" s="109">
        <v>571586.18000000005</v>
      </c>
      <c r="U95" s="109">
        <v>3750778.4</v>
      </c>
      <c r="V95" s="110">
        <v>564859.18999999994</v>
      </c>
      <c r="W95" s="24"/>
      <c r="X95" s="24"/>
      <c r="Y95" s="24"/>
      <c r="Z95" s="24"/>
      <c r="AA95" s="24"/>
      <c r="AB95" s="24"/>
      <c r="AC95" s="24"/>
      <c r="AD95" s="24"/>
      <c r="AE95" s="24"/>
      <c r="AF95" s="24"/>
      <c r="AG95" s="24"/>
      <c r="AH95" s="24"/>
    </row>
    <row r="96" spans="1:34">
      <c r="A96" s="24"/>
      <c r="B96" s="173" t="s">
        <v>252</v>
      </c>
      <c r="C96" s="109">
        <v>0</v>
      </c>
      <c r="D96" s="109">
        <v>0</v>
      </c>
      <c r="E96" s="109">
        <v>0</v>
      </c>
      <c r="F96" s="109">
        <v>0</v>
      </c>
      <c r="G96" s="109">
        <v>0</v>
      </c>
      <c r="H96" s="109">
        <v>0</v>
      </c>
      <c r="I96" s="109">
        <v>0</v>
      </c>
      <c r="J96" s="109">
        <v>5407369</v>
      </c>
      <c r="K96" s="109">
        <v>530751.56999999995</v>
      </c>
      <c r="L96" s="109">
        <v>0</v>
      </c>
      <c r="M96" s="109">
        <v>0</v>
      </c>
      <c r="N96" s="109">
        <v>0</v>
      </c>
      <c r="O96" s="109">
        <v>0</v>
      </c>
      <c r="P96" s="109">
        <v>0</v>
      </c>
      <c r="Q96" s="109">
        <v>0</v>
      </c>
      <c r="R96" s="109">
        <v>0</v>
      </c>
      <c r="S96" s="109">
        <v>0</v>
      </c>
      <c r="T96" s="109">
        <v>183675.58</v>
      </c>
      <c r="U96" s="109">
        <v>0</v>
      </c>
      <c r="V96" s="110">
        <v>16409.881000000001</v>
      </c>
      <c r="W96" s="24"/>
      <c r="X96" s="24"/>
      <c r="Y96" s="24"/>
      <c r="Z96" s="24"/>
      <c r="AA96" s="24"/>
      <c r="AB96" s="24"/>
      <c r="AC96" s="24"/>
      <c r="AD96" s="24"/>
      <c r="AE96" s="24"/>
      <c r="AF96" s="24"/>
      <c r="AG96" s="24"/>
      <c r="AH96" s="24"/>
    </row>
    <row r="97" spans="1:34">
      <c r="A97" s="24"/>
      <c r="B97" s="173" t="s">
        <v>253</v>
      </c>
      <c r="C97" s="109">
        <v>0</v>
      </c>
      <c r="D97" s="109">
        <v>0</v>
      </c>
      <c r="E97" s="109">
        <v>0</v>
      </c>
      <c r="F97" s="109">
        <v>0</v>
      </c>
      <c r="G97" s="109">
        <v>0</v>
      </c>
      <c r="H97" s="109">
        <v>0</v>
      </c>
      <c r="I97" s="109">
        <v>0</v>
      </c>
      <c r="J97" s="109">
        <v>0</v>
      </c>
      <c r="K97" s="109">
        <v>0</v>
      </c>
      <c r="L97" s="109">
        <v>0</v>
      </c>
      <c r="M97" s="109">
        <v>0</v>
      </c>
      <c r="N97" s="109">
        <v>0</v>
      </c>
      <c r="O97" s="109">
        <v>0</v>
      </c>
      <c r="P97" s="109">
        <v>0</v>
      </c>
      <c r="Q97" s="109">
        <v>0</v>
      </c>
      <c r="R97" s="109">
        <v>0</v>
      </c>
      <c r="S97" s="109">
        <v>0</v>
      </c>
      <c r="T97" s="109">
        <v>1794508.4</v>
      </c>
      <c r="U97" s="109">
        <v>0</v>
      </c>
      <c r="V97" s="110">
        <v>0</v>
      </c>
      <c r="W97" s="24"/>
      <c r="X97" s="24"/>
      <c r="Y97" s="24"/>
      <c r="Z97" s="24"/>
      <c r="AA97" s="24"/>
      <c r="AB97" s="24"/>
      <c r="AC97" s="24"/>
      <c r="AD97" s="24"/>
      <c r="AE97" s="24"/>
      <c r="AF97" s="24"/>
      <c r="AG97" s="24"/>
      <c r="AH97" s="24"/>
    </row>
    <row r="98" spans="1:34">
      <c r="A98" s="24"/>
      <c r="B98" s="173" t="s">
        <v>254</v>
      </c>
      <c r="C98" s="109">
        <v>0</v>
      </c>
      <c r="D98" s="109">
        <v>0</v>
      </c>
      <c r="E98" s="109">
        <v>0</v>
      </c>
      <c r="F98" s="109">
        <v>0</v>
      </c>
      <c r="G98" s="109">
        <v>0</v>
      </c>
      <c r="H98" s="109">
        <v>0</v>
      </c>
      <c r="I98" s="109">
        <v>0</v>
      </c>
      <c r="J98" s="109">
        <v>0</v>
      </c>
      <c r="K98" s="109">
        <v>0</v>
      </c>
      <c r="L98" s="109">
        <v>0</v>
      </c>
      <c r="M98" s="109">
        <v>0</v>
      </c>
      <c r="N98" s="109">
        <v>0</v>
      </c>
      <c r="O98" s="109">
        <v>0</v>
      </c>
      <c r="P98" s="109">
        <v>0</v>
      </c>
      <c r="Q98" s="109">
        <v>0</v>
      </c>
      <c r="R98" s="109">
        <v>0</v>
      </c>
      <c r="S98" s="109">
        <v>0</v>
      </c>
      <c r="T98" s="109">
        <v>0</v>
      </c>
      <c r="U98" s="109">
        <v>5661151.4000000004</v>
      </c>
      <c r="V98" s="110">
        <v>135739.67000000001</v>
      </c>
      <c r="W98" s="24"/>
      <c r="X98" s="24"/>
      <c r="Y98" s="24"/>
      <c r="Z98" s="24"/>
      <c r="AA98" s="24"/>
      <c r="AB98" s="24"/>
      <c r="AC98" s="24"/>
      <c r="AD98" s="24"/>
      <c r="AE98" s="24"/>
      <c r="AF98" s="24"/>
      <c r="AG98" s="24"/>
      <c r="AH98" s="24"/>
    </row>
    <row r="99" spans="1:34">
      <c r="A99" s="24"/>
      <c r="B99" s="173" t="s">
        <v>255</v>
      </c>
      <c r="C99" s="109">
        <v>0</v>
      </c>
      <c r="D99" s="109">
        <v>0</v>
      </c>
      <c r="E99" s="109">
        <v>0</v>
      </c>
      <c r="F99" s="109">
        <v>0</v>
      </c>
      <c r="G99" s="109">
        <v>0</v>
      </c>
      <c r="H99" s="109">
        <v>0</v>
      </c>
      <c r="I99" s="109">
        <v>0</v>
      </c>
      <c r="J99" s="109">
        <v>5230485.7</v>
      </c>
      <c r="K99" s="109">
        <v>977830.68</v>
      </c>
      <c r="L99" s="109">
        <v>0</v>
      </c>
      <c r="M99" s="109">
        <v>0</v>
      </c>
      <c r="N99" s="109">
        <v>0</v>
      </c>
      <c r="O99" s="109">
        <v>0</v>
      </c>
      <c r="P99" s="109">
        <v>0</v>
      </c>
      <c r="Q99" s="109">
        <v>0</v>
      </c>
      <c r="R99" s="109">
        <v>0</v>
      </c>
      <c r="S99" s="109">
        <v>0</v>
      </c>
      <c r="T99" s="109">
        <v>0</v>
      </c>
      <c r="U99" s="109">
        <v>1244036.3999999999</v>
      </c>
      <c r="V99" s="110">
        <v>509962.68</v>
      </c>
      <c r="W99" s="24"/>
      <c r="X99" s="24"/>
      <c r="Y99" s="24"/>
      <c r="Z99" s="24"/>
      <c r="AA99" s="24"/>
      <c r="AB99" s="24"/>
      <c r="AC99" s="24"/>
      <c r="AD99" s="24"/>
      <c r="AE99" s="24"/>
      <c r="AF99" s="24"/>
      <c r="AG99" s="24"/>
      <c r="AH99" s="24"/>
    </row>
    <row r="100" spans="1:34">
      <c r="A100" s="24"/>
      <c r="B100" s="173" t="s">
        <v>256</v>
      </c>
      <c r="C100" s="109">
        <v>0</v>
      </c>
      <c r="D100" s="109">
        <v>0</v>
      </c>
      <c r="E100" s="109">
        <v>0</v>
      </c>
      <c r="F100" s="109">
        <v>0</v>
      </c>
      <c r="G100" s="109">
        <v>0</v>
      </c>
      <c r="H100" s="109">
        <v>0</v>
      </c>
      <c r="I100" s="109">
        <v>0</v>
      </c>
      <c r="J100" s="109">
        <v>0</v>
      </c>
      <c r="K100" s="109">
        <v>0</v>
      </c>
      <c r="L100" s="109">
        <v>0</v>
      </c>
      <c r="M100" s="109">
        <v>0</v>
      </c>
      <c r="N100" s="109">
        <v>0</v>
      </c>
      <c r="O100" s="109">
        <v>0</v>
      </c>
      <c r="P100" s="109">
        <v>0</v>
      </c>
      <c r="Q100" s="109">
        <v>0</v>
      </c>
      <c r="R100" s="109">
        <v>0</v>
      </c>
      <c r="S100" s="109">
        <v>0</v>
      </c>
      <c r="T100" s="109">
        <v>1810275.4</v>
      </c>
      <c r="U100" s="109">
        <v>0</v>
      </c>
      <c r="V100" s="110">
        <v>0</v>
      </c>
      <c r="W100" s="24"/>
      <c r="X100" s="24"/>
      <c r="Y100" s="24"/>
      <c r="Z100" s="24"/>
      <c r="AA100" s="24"/>
      <c r="AB100" s="24"/>
      <c r="AC100" s="24"/>
      <c r="AD100" s="24"/>
      <c r="AE100" s="24"/>
      <c r="AF100" s="24"/>
      <c r="AG100" s="24"/>
      <c r="AH100" s="24"/>
    </row>
    <row r="101" spans="1:34">
      <c r="A101" s="24"/>
      <c r="B101" s="173" t="s">
        <v>257</v>
      </c>
      <c r="C101" s="109">
        <v>0</v>
      </c>
      <c r="D101" s="109">
        <v>0</v>
      </c>
      <c r="E101" s="109">
        <v>0</v>
      </c>
      <c r="F101" s="109">
        <v>0</v>
      </c>
      <c r="G101" s="109">
        <v>0</v>
      </c>
      <c r="H101" s="109">
        <v>0</v>
      </c>
      <c r="I101" s="109">
        <v>0</v>
      </c>
      <c r="J101" s="109">
        <v>0</v>
      </c>
      <c r="K101" s="109">
        <v>0</v>
      </c>
      <c r="L101" s="109">
        <v>0</v>
      </c>
      <c r="M101" s="109">
        <v>0</v>
      </c>
      <c r="N101" s="109">
        <v>0</v>
      </c>
      <c r="O101" s="109">
        <v>0</v>
      </c>
      <c r="P101" s="109">
        <v>0</v>
      </c>
      <c r="Q101" s="109">
        <v>0</v>
      </c>
      <c r="R101" s="109">
        <v>0</v>
      </c>
      <c r="S101" s="109">
        <v>0</v>
      </c>
      <c r="T101" s="109">
        <v>1494391.6</v>
      </c>
      <c r="U101" s="109">
        <v>0</v>
      </c>
      <c r="V101" s="110">
        <v>0</v>
      </c>
      <c r="W101" s="24"/>
      <c r="X101" s="24"/>
      <c r="Y101" s="24"/>
      <c r="Z101" s="24"/>
      <c r="AA101" s="24"/>
      <c r="AB101" s="24"/>
      <c r="AC101" s="24"/>
      <c r="AD101" s="24"/>
      <c r="AE101" s="24"/>
      <c r="AF101" s="24"/>
      <c r="AG101" s="24"/>
      <c r="AH101" s="24"/>
    </row>
    <row r="102" spans="1:34">
      <c r="A102" s="24"/>
      <c r="B102" s="173" t="s">
        <v>258</v>
      </c>
      <c r="C102" s="109">
        <v>0</v>
      </c>
      <c r="D102" s="109">
        <v>0</v>
      </c>
      <c r="E102" s="109">
        <v>0</v>
      </c>
      <c r="F102" s="109">
        <v>0</v>
      </c>
      <c r="G102" s="109">
        <v>0</v>
      </c>
      <c r="H102" s="109">
        <v>0</v>
      </c>
      <c r="I102" s="109">
        <v>0</v>
      </c>
      <c r="J102" s="109">
        <v>0</v>
      </c>
      <c r="K102" s="109">
        <v>0</v>
      </c>
      <c r="L102" s="109">
        <v>0</v>
      </c>
      <c r="M102" s="109">
        <v>0</v>
      </c>
      <c r="N102" s="109">
        <v>0</v>
      </c>
      <c r="O102" s="109">
        <v>0</v>
      </c>
      <c r="P102" s="109">
        <v>0</v>
      </c>
      <c r="Q102" s="109">
        <v>0</v>
      </c>
      <c r="R102" s="109">
        <v>0</v>
      </c>
      <c r="S102" s="109">
        <v>0</v>
      </c>
      <c r="T102" s="109">
        <v>0</v>
      </c>
      <c r="U102" s="109">
        <v>33057.682000000001</v>
      </c>
      <c r="V102" s="110">
        <v>447.13573000000002</v>
      </c>
      <c r="W102" s="24"/>
      <c r="X102" s="24"/>
      <c r="Y102" s="24"/>
      <c r="Z102" s="24"/>
      <c r="AA102" s="24"/>
      <c r="AB102" s="24"/>
      <c r="AC102" s="24"/>
      <c r="AD102" s="24"/>
      <c r="AE102" s="24"/>
      <c r="AF102" s="24"/>
      <c r="AG102" s="24"/>
      <c r="AH102" s="24"/>
    </row>
    <row r="103" spans="1:34">
      <c r="A103" s="24"/>
      <c r="B103" s="173" t="s">
        <v>259</v>
      </c>
      <c r="C103" s="109">
        <v>0</v>
      </c>
      <c r="D103" s="109">
        <v>0</v>
      </c>
      <c r="E103" s="109">
        <v>0</v>
      </c>
      <c r="F103" s="109">
        <v>0</v>
      </c>
      <c r="G103" s="109">
        <v>0</v>
      </c>
      <c r="H103" s="109">
        <v>0</v>
      </c>
      <c r="I103" s="109">
        <v>0</v>
      </c>
      <c r="J103" s="109">
        <v>462.04025999999999</v>
      </c>
      <c r="K103" s="109">
        <v>0</v>
      </c>
      <c r="L103" s="109">
        <v>0</v>
      </c>
      <c r="M103" s="109">
        <v>0</v>
      </c>
      <c r="N103" s="109">
        <v>0</v>
      </c>
      <c r="O103" s="109">
        <v>0</v>
      </c>
      <c r="P103" s="109">
        <v>0</v>
      </c>
      <c r="Q103" s="109">
        <v>0</v>
      </c>
      <c r="R103" s="109">
        <v>0</v>
      </c>
      <c r="S103" s="109">
        <v>0</v>
      </c>
      <c r="T103" s="109">
        <v>0</v>
      </c>
      <c r="U103" s="109">
        <v>0</v>
      </c>
      <c r="V103" s="110">
        <v>0</v>
      </c>
      <c r="W103" s="24"/>
      <c r="X103" s="24"/>
      <c r="Y103" s="24"/>
      <c r="Z103" s="24"/>
      <c r="AA103" s="24"/>
      <c r="AB103" s="24"/>
      <c r="AC103" s="24"/>
      <c r="AD103" s="24"/>
      <c r="AE103" s="24"/>
      <c r="AF103" s="24"/>
      <c r="AG103" s="24"/>
      <c r="AH103" s="24"/>
    </row>
    <row r="104" spans="1:34">
      <c r="A104" s="24"/>
      <c r="B104" s="173" t="s">
        <v>260</v>
      </c>
      <c r="C104" s="109">
        <v>0</v>
      </c>
      <c r="D104" s="109">
        <v>0</v>
      </c>
      <c r="E104" s="109">
        <v>0</v>
      </c>
      <c r="F104" s="109">
        <v>0</v>
      </c>
      <c r="G104" s="109">
        <v>0</v>
      </c>
      <c r="H104" s="109">
        <v>0</v>
      </c>
      <c r="I104" s="109">
        <v>0</v>
      </c>
      <c r="J104" s="109">
        <v>0</v>
      </c>
      <c r="K104" s="109">
        <v>0</v>
      </c>
      <c r="L104" s="109">
        <v>0</v>
      </c>
      <c r="M104" s="109">
        <v>0</v>
      </c>
      <c r="N104" s="109">
        <v>0</v>
      </c>
      <c r="O104" s="109">
        <v>0</v>
      </c>
      <c r="P104" s="109">
        <v>0</v>
      </c>
      <c r="Q104" s="109">
        <v>0</v>
      </c>
      <c r="R104" s="109">
        <v>0</v>
      </c>
      <c r="S104" s="109">
        <v>0</v>
      </c>
      <c r="T104" s="109">
        <v>0</v>
      </c>
      <c r="U104" s="109">
        <v>896845.36</v>
      </c>
      <c r="V104" s="110">
        <v>0</v>
      </c>
      <c r="W104" s="24"/>
      <c r="X104" s="24"/>
      <c r="Y104" s="24"/>
      <c r="Z104" s="24"/>
      <c r="AA104" s="24"/>
      <c r="AB104" s="24"/>
      <c r="AC104" s="24"/>
      <c r="AD104" s="24"/>
      <c r="AE104" s="24"/>
      <c r="AF104" s="24"/>
      <c r="AG104" s="24"/>
      <c r="AH104" s="24"/>
    </row>
    <row r="105" spans="1:34">
      <c r="A105" s="24"/>
      <c r="B105" s="173" t="s">
        <v>261</v>
      </c>
      <c r="C105" s="109">
        <v>0</v>
      </c>
      <c r="D105" s="109">
        <v>0</v>
      </c>
      <c r="E105" s="109">
        <v>0</v>
      </c>
      <c r="F105" s="109">
        <v>0</v>
      </c>
      <c r="G105" s="109">
        <v>0</v>
      </c>
      <c r="H105" s="109">
        <v>0</v>
      </c>
      <c r="I105" s="109">
        <v>0</v>
      </c>
      <c r="J105" s="109">
        <v>0</v>
      </c>
      <c r="K105" s="109">
        <v>0</v>
      </c>
      <c r="L105" s="109">
        <v>0</v>
      </c>
      <c r="M105" s="109">
        <v>0</v>
      </c>
      <c r="N105" s="109">
        <v>0</v>
      </c>
      <c r="O105" s="109">
        <v>0</v>
      </c>
      <c r="P105" s="109">
        <v>0</v>
      </c>
      <c r="Q105" s="109">
        <v>0</v>
      </c>
      <c r="R105" s="109">
        <v>0</v>
      </c>
      <c r="S105" s="109">
        <v>0</v>
      </c>
      <c r="T105" s="109">
        <v>4924826.7</v>
      </c>
      <c r="U105" s="109">
        <v>519617.73</v>
      </c>
      <c r="V105" s="110">
        <v>329178.59999999998</v>
      </c>
      <c r="W105" s="24"/>
      <c r="X105" s="24"/>
      <c r="Y105" s="24"/>
      <c r="Z105" s="24"/>
      <c r="AA105" s="24"/>
      <c r="AB105" s="24"/>
      <c r="AC105" s="24"/>
      <c r="AD105" s="24"/>
      <c r="AE105" s="24"/>
      <c r="AF105" s="24"/>
      <c r="AG105" s="24"/>
      <c r="AH105" s="24"/>
    </row>
    <row r="106" spans="1:34">
      <c r="A106" s="24"/>
      <c r="B106" s="173" t="s">
        <v>262</v>
      </c>
      <c r="C106" s="109">
        <v>0</v>
      </c>
      <c r="D106" s="109">
        <v>0</v>
      </c>
      <c r="E106" s="109">
        <v>0</v>
      </c>
      <c r="F106" s="109">
        <v>0</v>
      </c>
      <c r="G106" s="109">
        <v>0</v>
      </c>
      <c r="H106" s="109">
        <v>0</v>
      </c>
      <c r="I106" s="109">
        <v>0</v>
      </c>
      <c r="J106" s="109">
        <v>2482075.5</v>
      </c>
      <c r="K106" s="109">
        <v>781472.63</v>
      </c>
      <c r="L106" s="109">
        <v>0</v>
      </c>
      <c r="M106" s="109">
        <v>0</v>
      </c>
      <c r="N106" s="109">
        <v>0</v>
      </c>
      <c r="O106" s="109">
        <v>0</v>
      </c>
      <c r="P106" s="109">
        <v>0</v>
      </c>
      <c r="Q106" s="109">
        <v>0</v>
      </c>
      <c r="R106" s="109">
        <v>0</v>
      </c>
      <c r="S106" s="109">
        <v>0</v>
      </c>
      <c r="T106" s="109">
        <v>0</v>
      </c>
      <c r="U106" s="109">
        <v>514316.01</v>
      </c>
      <c r="V106" s="110">
        <v>136793.72</v>
      </c>
      <c r="W106" s="24"/>
      <c r="X106" s="24"/>
      <c r="Y106" s="24"/>
      <c r="Z106" s="24"/>
      <c r="AA106" s="24"/>
      <c r="AB106" s="24"/>
      <c r="AC106" s="24"/>
      <c r="AD106" s="24"/>
      <c r="AE106" s="24"/>
      <c r="AF106" s="24"/>
      <c r="AG106" s="24"/>
      <c r="AH106" s="24"/>
    </row>
    <row r="107" spans="1:34">
      <c r="A107" s="24"/>
      <c r="B107" s="173" t="s">
        <v>263</v>
      </c>
      <c r="C107" s="109">
        <v>0</v>
      </c>
      <c r="D107" s="109">
        <v>0</v>
      </c>
      <c r="E107" s="109">
        <v>0</v>
      </c>
      <c r="F107" s="109">
        <v>0</v>
      </c>
      <c r="G107" s="109">
        <v>0</v>
      </c>
      <c r="H107" s="109">
        <v>0</v>
      </c>
      <c r="I107" s="109">
        <v>0</v>
      </c>
      <c r="J107" s="109">
        <v>0</v>
      </c>
      <c r="K107" s="109">
        <v>0</v>
      </c>
      <c r="L107" s="109">
        <v>0</v>
      </c>
      <c r="M107" s="109">
        <v>0</v>
      </c>
      <c r="N107" s="109">
        <v>0</v>
      </c>
      <c r="O107" s="109">
        <v>0</v>
      </c>
      <c r="P107" s="109">
        <v>0</v>
      </c>
      <c r="Q107" s="109">
        <v>0</v>
      </c>
      <c r="R107" s="109">
        <v>82639.994999999995</v>
      </c>
      <c r="S107" s="109">
        <v>0</v>
      </c>
      <c r="T107" s="109">
        <v>4073068.2</v>
      </c>
      <c r="U107" s="109">
        <v>0</v>
      </c>
      <c r="V107" s="110">
        <v>771516.55</v>
      </c>
      <c r="W107" s="24"/>
      <c r="X107" s="24"/>
      <c r="Y107" s="24"/>
      <c r="Z107" s="24"/>
      <c r="AA107" s="24"/>
      <c r="AB107" s="24"/>
      <c r="AC107" s="24"/>
      <c r="AD107" s="24"/>
      <c r="AE107" s="24"/>
      <c r="AF107" s="24"/>
      <c r="AG107" s="24"/>
      <c r="AH107" s="24"/>
    </row>
    <row r="108" spans="1:34">
      <c r="A108" s="24"/>
      <c r="B108" s="173" t="s">
        <v>264</v>
      </c>
      <c r="C108" s="109">
        <v>0</v>
      </c>
      <c r="D108" s="109">
        <v>0</v>
      </c>
      <c r="E108" s="109">
        <v>0</v>
      </c>
      <c r="F108" s="109">
        <v>0</v>
      </c>
      <c r="G108" s="109">
        <v>0</v>
      </c>
      <c r="H108" s="109">
        <v>0</v>
      </c>
      <c r="I108" s="109">
        <v>0</v>
      </c>
      <c r="J108" s="109">
        <v>0</v>
      </c>
      <c r="K108" s="109">
        <v>0</v>
      </c>
      <c r="L108" s="109">
        <v>0</v>
      </c>
      <c r="M108" s="109">
        <v>0</v>
      </c>
      <c r="N108" s="109">
        <v>0</v>
      </c>
      <c r="O108" s="109">
        <v>0</v>
      </c>
      <c r="P108" s="109">
        <v>0</v>
      </c>
      <c r="Q108" s="109">
        <v>0</v>
      </c>
      <c r="R108" s="109">
        <v>0</v>
      </c>
      <c r="S108" s="109">
        <v>0</v>
      </c>
      <c r="T108" s="109">
        <v>605429</v>
      </c>
      <c r="U108" s="109">
        <v>0</v>
      </c>
      <c r="V108" s="110">
        <v>270472.40000000002</v>
      </c>
      <c r="W108" s="24"/>
      <c r="X108" s="24"/>
      <c r="Y108" s="24"/>
      <c r="Z108" s="24"/>
      <c r="AA108" s="24"/>
      <c r="AB108" s="24"/>
      <c r="AC108" s="24"/>
      <c r="AD108" s="24"/>
      <c r="AE108" s="24"/>
      <c r="AF108" s="24"/>
      <c r="AG108" s="24"/>
      <c r="AH108" s="24"/>
    </row>
    <row r="109" spans="1:34">
      <c r="A109" s="24"/>
      <c r="B109" s="173" t="s">
        <v>265</v>
      </c>
      <c r="C109" s="109">
        <v>0</v>
      </c>
      <c r="D109" s="109">
        <v>0</v>
      </c>
      <c r="E109" s="109">
        <v>0</v>
      </c>
      <c r="F109" s="109">
        <v>0</v>
      </c>
      <c r="G109" s="109">
        <v>0</v>
      </c>
      <c r="H109" s="109">
        <v>0</v>
      </c>
      <c r="I109" s="109">
        <v>0</v>
      </c>
      <c r="J109" s="109">
        <v>25093.8</v>
      </c>
      <c r="K109" s="109">
        <v>0</v>
      </c>
      <c r="L109" s="109">
        <v>0</v>
      </c>
      <c r="M109" s="109">
        <v>0</v>
      </c>
      <c r="N109" s="109">
        <v>0</v>
      </c>
      <c r="O109" s="109">
        <v>0</v>
      </c>
      <c r="P109" s="109">
        <v>0</v>
      </c>
      <c r="Q109" s="109">
        <v>0</v>
      </c>
      <c r="R109" s="109">
        <v>0</v>
      </c>
      <c r="S109" s="109">
        <v>0</v>
      </c>
      <c r="T109" s="109">
        <v>278354.28999999998</v>
      </c>
      <c r="U109" s="109">
        <v>0</v>
      </c>
      <c r="V109" s="110">
        <v>102560.82</v>
      </c>
      <c r="W109" s="24"/>
      <c r="X109" s="24"/>
      <c r="Y109" s="24"/>
      <c r="Z109" s="24"/>
      <c r="AA109" s="24"/>
      <c r="AB109" s="24"/>
      <c r="AC109" s="24"/>
      <c r="AD109" s="24"/>
      <c r="AE109" s="24"/>
      <c r="AF109" s="24"/>
      <c r="AG109" s="24"/>
      <c r="AH109" s="24"/>
    </row>
    <row r="110" spans="1:34">
      <c r="A110" s="24"/>
      <c r="B110" s="173" t="s">
        <v>266</v>
      </c>
      <c r="C110" s="109">
        <v>0</v>
      </c>
      <c r="D110" s="109">
        <v>0</v>
      </c>
      <c r="E110" s="109">
        <v>0</v>
      </c>
      <c r="F110" s="109">
        <v>0</v>
      </c>
      <c r="G110" s="109">
        <v>100680.06</v>
      </c>
      <c r="H110" s="109">
        <v>0</v>
      </c>
      <c r="I110" s="109">
        <v>0</v>
      </c>
      <c r="J110" s="109">
        <v>6029119.7000000002</v>
      </c>
      <c r="K110" s="109">
        <v>3290199.1</v>
      </c>
      <c r="L110" s="109">
        <v>0</v>
      </c>
      <c r="M110" s="109">
        <v>0</v>
      </c>
      <c r="N110" s="109">
        <v>0</v>
      </c>
      <c r="O110" s="109">
        <v>0</v>
      </c>
      <c r="P110" s="109">
        <v>0</v>
      </c>
      <c r="Q110" s="109">
        <v>0</v>
      </c>
      <c r="R110" s="109">
        <v>0</v>
      </c>
      <c r="S110" s="109">
        <v>0</v>
      </c>
      <c r="T110" s="109">
        <v>0</v>
      </c>
      <c r="U110" s="109">
        <v>1250595</v>
      </c>
      <c r="V110" s="110">
        <v>1505570.2</v>
      </c>
      <c r="W110" s="24"/>
      <c r="X110" s="24"/>
      <c r="Y110" s="24"/>
      <c r="Z110" s="24"/>
      <c r="AA110" s="24"/>
      <c r="AB110" s="24"/>
      <c r="AC110" s="24"/>
      <c r="AD110" s="24"/>
      <c r="AE110" s="24"/>
      <c r="AF110" s="24"/>
      <c r="AG110" s="24"/>
      <c r="AH110" s="24"/>
    </row>
    <row r="111" spans="1:34">
      <c r="A111" s="24"/>
      <c r="B111" s="173" t="s">
        <v>267</v>
      </c>
      <c r="C111" s="109">
        <v>0</v>
      </c>
      <c r="D111" s="109">
        <v>1311.5980999999999</v>
      </c>
      <c r="E111" s="109">
        <v>0</v>
      </c>
      <c r="F111" s="109">
        <v>0</v>
      </c>
      <c r="G111" s="109">
        <v>0</v>
      </c>
      <c r="H111" s="109">
        <v>0</v>
      </c>
      <c r="I111" s="109">
        <v>0</v>
      </c>
      <c r="J111" s="109">
        <v>0</v>
      </c>
      <c r="K111" s="109">
        <v>0</v>
      </c>
      <c r="L111" s="109">
        <v>0</v>
      </c>
      <c r="M111" s="109">
        <v>0</v>
      </c>
      <c r="N111" s="109">
        <v>0</v>
      </c>
      <c r="O111" s="109">
        <v>0</v>
      </c>
      <c r="P111" s="109">
        <v>0</v>
      </c>
      <c r="Q111" s="109">
        <v>0</v>
      </c>
      <c r="R111" s="109">
        <v>0</v>
      </c>
      <c r="S111" s="109">
        <v>0</v>
      </c>
      <c r="T111" s="109">
        <v>1584954.6</v>
      </c>
      <c r="U111" s="109">
        <v>220785.45</v>
      </c>
      <c r="V111" s="110">
        <v>0</v>
      </c>
      <c r="W111" s="24"/>
      <c r="X111" s="24"/>
      <c r="Y111" s="24"/>
      <c r="Z111" s="24"/>
      <c r="AA111" s="24"/>
      <c r="AB111" s="24"/>
      <c r="AC111" s="24"/>
      <c r="AD111" s="24"/>
      <c r="AE111" s="24"/>
      <c r="AF111" s="24"/>
      <c r="AG111" s="24"/>
      <c r="AH111" s="24"/>
    </row>
    <row r="112" spans="1:34">
      <c r="A112" s="24"/>
      <c r="B112" s="176" t="s">
        <v>268</v>
      </c>
      <c r="C112" s="111">
        <v>2025.1237000000001</v>
      </c>
      <c r="D112" s="111">
        <v>6470.2803999999996</v>
      </c>
      <c r="E112" s="111">
        <v>0</v>
      </c>
      <c r="F112" s="111">
        <v>0</v>
      </c>
      <c r="G112" s="111">
        <v>0</v>
      </c>
      <c r="H112" s="111">
        <v>0</v>
      </c>
      <c r="I112" s="111">
        <v>0</v>
      </c>
      <c r="J112" s="111">
        <v>0</v>
      </c>
      <c r="K112" s="111">
        <v>0</v>
      </c>
      <c r="L112" s="111">
        <v>0</v>
      </c>
      <c r="M112" s="111">
        <v>0</v>
      </c>
      <c r="N112" s="111">
        <v>0</v>
      </c>
      <c r="O112" s="111">
        <v>0</v>
      </c>
      <c r="P112" s="111">
        <v>0</v>
      </c>
      <c r="Q112" s="111">
        <v>0</v>
      </c>
      <c r="R112" s="111">
        <v>0</v>
      </c>
      <c r="S112" s="111">
        <v>0</v>
      </c>
      <c r="T112" s="111">
        <v>0</v>
      </c>
      <c r="U112" s="111">
        <v>11936156</v>
      </c>
      <c r="V112" s="112">
        <v>132492.68</v>
      </c>
      <c r="W112" s="24"/>
      <c r="X112" s="24"/>
      <c r="Y112" s="24"/>
      <c r="Z112" s="24"/>
      <c r="AA112" s="24"/>
      <c r="AB112" s="24"/>
      <c r="AC112" s="24"/>
      <c r="AD112" s="24"/>
      <c r="AE112" s="24"/>
      <c r="AF112" s="24"/>
      <c r="AG112" s="24"/>
      <c r="AH112" s="24"/>
    </row>
    <row r="113" spans="1:80" ht="50.25" customHeight="1">
      <c r="A113" s="24"/>
      <c r="B113" s="178"/>
      <c r="C113" s="405" t="s">
        <v>273</v>
      </c>
      <c r="D113" s="406"/>
      <c r="E113" s="406"/>
      <c r="F113" s="406"/>
      <c r="G113" s="406"/>
      <c r="H113" s="407"/>
      <c r="I113" s="178"/>
      <c r="J113" s="178"/>
      <c r="K113" s="178"/>
      <c r="L113" s="178"/>
      <c r="M113" s="178"/>
      <c r="N113" s="178"/>
      <c r="O113" s="178"/>
      <c r="P113" s="178"/>
      <c r="Q113" s="178"/>
      <c r="R113" s="178"/>
      <c r="S113" s="178"/>
      <c r="T113" s="178"/>
      <c r="U113" s="178"/>
      <c r="V113" s="178"/>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row>
    <row r="114" spans="1:80">
      <c r="A114" s="24"/>
      <c r="B114" s="24"/>
      <c r="C114" s="24"/>
      <c r="D114" s="24"/>
      <c r="E114" s="24"/>
      <c r="F114" s="24"/>
      <c r="G114" s="24"/>
      <c r="H114" s="24"/>
      <c r="I114" s="24"/>
      <c r="J114" s="24"/>
      <c r="K114" s="24"/>
      <c r="L114" s="24"/>
      <c r="M114" s="24"/>
      <c r="N114" s="24"/>
      <c r="O114" s="24"/>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row>
    <row r="115" spans="1:80" ht="15" customHeight="1">
      <c r="A115" s="24"/>
      <c r="B115" s="425" t="s">
        <v>233</v>
      </c>
      <c r="C115" s="409" t="s">
        <v>274</v>
      </c>
      <c r="D115" s="409" t="s">
        <v>275</v>
      </c>
      <c r="E115" s="409" t="s">
        <v>276</v>
      </c>
      <c r="F115" s="427" t="s">
        <v>277</v>
      </c>
      <c r="G115" s="427" t="s">
        <v>377</v>
      </c>
      <c r="H115" s="427" t="s">
        <v>378</v>
      </c>
      <c r="I115" s="427" t="s">
        <v>278</v>
      </c>
      <c r="J115" s="409" t="s">
        <v>279</v>
      </c>
      <c r="K115" s="409" t="s">
        <v>280</v>
      </c>
      <c r="L115" s="425" t="s">
        <v>281</v>
      </c>
      <c r="M115" s="427"/>
      <c r="N115" s="420"/>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row>
    <row r="116" spans="1:80" ht="30" customHeight="1">
      <c r="A116" s="24"/>
      <c r="B116" s="426"/>
      <c r="C116" s="410"/>
      <c r="D116" s="410"/>
      <c r="E116" s="410"/>
      <c r="F116" s="428"/>
      <c r="G116" s="428"/>
      <c r="H116" s="428"/>
      <c r="I116" s="428"/>
      <c r="J116" s="410"/>
      <c r="K116" s="410"/>
      <c r="L116" s="193" t="s">
        <v>282</v>
      </c>
      <c r="M116" s="194" t="s">
        <v>283</v>
      </c>
      <c r="N116" s="195" t="s">
        <v>284</v>
      </c>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row>
    <row r="117" spans="1:80">
      <c r="A117" s="24"/>
      <c r="B117" s="173" t="s">
        <v>241</v>
      </c>
      <c r="C117" s="181">
        <v>0.73</v>
      </c>
      <c r="D117" s="181">
        <v>0.56999999999999995</v>
      </c>
      <c r="E117" s="181">
        <v>66.989999999999995</v>
      </c>
      <c r="F117" s="181">
        <v>0.72</v>
      </c>
      <c r="G117" s="181">
        <v>0.65</v>
      </c>
      <c r="H117" s="181">
        <v>0.24</v>
      </c>
      <c r="I117" s="181">
        <v>2.41E-2</v>
      </c>
      <c r="J117" s="181">
        <v>22.2</v>
      </c>
      <c r="K117" s="181">
        <v>13.59</v>
      </c>
      <c r="L117" s="109">
        <v>374.36</v>
      </c>
      <c r="M117" s="181">
        <v>235.01</v>
      </c>
      <c r="N117" s="171">
        <v>313.74</v>
      </c>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row>
    <row r="118" spans="1:80">
      <c r="A118" s="24"/>
      <c r="B118" s="173" t="s">
        <v>242</v>
      </c>
      <c r="C118" s="181">
        <v>0.74</v>
      </c>
      <c r="D118" s="181">
        <v>0.56999999999999995</v>
      </c>
      <c r="E118" s="181">
        <v>67.53</v>
      </c>
      <c r="F118" s="181">
        <v>0.72</v>
      </c>
      <c r="G118" s="181">
        <v>0.65</v>
      </c>
      <c r="H118" s="181">
        <v>0.48</v>
      </c>
      <c r="I118" s="181">
        <v>2.4299999999999999E-2</v>
      </c>
      <c r="J118" s="181">
        <v>22.27</v>
      </c>
      <c r="K118" s="181">
        <v>13.63</v>
      </c>
      <c r="L118" s="109">
        <v>347.2</v>
      </c>
      <c r="M118" s="181">
        <v>309.41000000000003</v>
      </c>
      <c r="N118" s="171">
        <v>168.29</v>
      </c>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row>
    <row r="119" spans="1:80">
      <c r="A119" s="24"/>
      <c r="B119" s="173" t="s">
        <v>243</v>
      </c>
      <c r="C119" s="181">
        <v>0.34</v>
      </c>
      <c r="D119" s="181">
        <v>0.26</v>
      </c>
      <c r="E119" s="181">
        <v>28.23</v>
      </c>
      <c r="F119" s="181">
        <v>0.24</v>
      </c>
      <c r="G119" s="181">
        <v>0.28000000000000003</v>
      </c>
      <c r="H119" s="181">
        <v>0.28000000000000003</v>
      </c>
      <c r="I119" s="181">
        <v>1.01E-2</v>
      </c>
      <c r="J119" s="181">
        <v>10.220000000000001</v>
      </c>
      <c r="K119" s="181">
        <v>6.25</v>
      </c>
      <c r="L119" s="109">
        <v>251.54</v>
      </c>
      <c r="M119" s="181">
        <v>98.02</v>
      </c>
      <c r="N119" s="171">
        <v>39.67</v>
      </c>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row>
    <row r="120" spans="1:80">
      <c r="A120" s="24"/>
      <c r="B120" s="173" t="s">
        <v>244</v>
      </c>
      <c r="C120" s="181">
        <v>0.43</v>
      </c>
      <c r="D120" s="181">
        <v>0.34</v>
      </c>
      <c r="E120" s="181">
        <v>40.020000000000003</v>
      </c>
      <c r="F120" s="181">
        <v>0.37</v>
      </c>
      <c r="G120" s="181">
        <v>0.37</v>
      </c>
      <c r="H120" s="181">
        <v>0.28000000000000003</v>
      </c>
      <c r="I120" s="181">
        <v>1.44E-2</v>
      </c>
      <c r="J120" s="181">
        <v>13.04</v>
      </c>
      <c r="K120" s="181">
        <v>7.98</v>
      </c>
      <c r="L120" s="109">
        <v>127.54</v>
      </c>
      <c r="M120" s="181">
        <v>127.54</v>
      </c>
      <c r="N120" s="171">
        <v>45.68</v>
      </c>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row>
    <row r="121" spans="1:80">
      <c r="A121" s="24"/>
      <c r="B121" s="173" t="s">
        <v>245</v>
      </c>
      <c r="C121" s="181">
        <v>0.57999999999999996</v>
      </c>
      <c r="D121" s="181">
        <v>0.46</v>
      </c>
      <c r="E121" s="181">
        <v>53.48</v>
      </c>
      <c r="F121" s="181">
        <v>0.76</v>
      </c>
      <c r="G121" s="181">
        <v>0.68</v>
      </c>
      <c r="H121" s="181">
        <v>0.53</v>
      </c>
      <c r="I121" s="181">
        <v>1.9199999999999998E-2</v>
      </c>
      <c r="J121" s="181">
        <v>17.690000000000001</v>
      </c>
      <c r="K121" s="181">
        <v>10.83</v>
      </c>
      <c r="L121" s="109">
        <v>96.84</v>
      </c>
      <c r="M121" s="181">
        <v>96.84</v>
      </c>
      <c r="N121" s="171">
        <v>236.81</v>
      </c>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row>
    <row r="122" spans="1:80">
      <c r="A122" s="24"/>
      <c r="B122" s="173" t="s">
        <v>246</v>
      </c>
      <c r="C122" s="181">
        <v>0.46</v>
      </c>
      <c r="D122" s="181">
        <v>0.36</v>
      </c>
      <c r="E122" s="181">
        <v>40.83</v>
      </c>
      <c r="F122" s="181">
        <v>0.31</v>
      </c>
      <c r="G122" s="181">
        <v>0.16</v>
      </c>
      <c r="H122" s="181">
        <v>0.23</v>
      </c>
      <c r="I122" s="181">
        <v>1.47E-2</v>
      </c>
      <c r="J122" s="181">
        <v>13.98</v>
      </c>
      <c r="K122" s="181">
        <v>8.56</v>
      </c>
      <c r="L122" s="109">
        <v>129.91</v>
      </c>
      <c r="M122" s="181">
        <v>61.41</v>
      </c>
      <c r="N122" s="171">
        <v>100.97</v>
      </c>
      <c r="O122" s="113"/>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row>
    <row r="123" spans="1:80">
      <c r="A123" s="24"/>
      <c r="B123" s="173" t="s">
        <v>247</v>
      </c>
      <c r="C123" s="181">
        <v>0.87</v>
      </c>
      <c r="D123" s="181">
        <v>0.68</v>
      </c>
      <c r="E123" s="181">
        <v>82.08</v>
      </c>
      <c r="F123" s="181">
        <v>0.72</v>
      </c>
      <c r="G123" s="181">
        <v>0.65</v>
      </c>
      <c r="H123" s="181">
        <v>0.38</v>
      </c>
      <c r="I123" s="181">
        <v>2.9499999999999998E-2</v>
      </c>
      <c r="J123" s="181">
        <v>26.29</v>
      </c>
      <c r="K123" s="181">
        <v>16.09</v>
      </c>
      <c r="L123" s="109">
        <v>638.9</v>
      </c>
      <c r="M123" s="181">
        <v>638.9</v>
      </c>
      <c r="N123" s="171">
        <v>338.98</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row>
    <row r="124" spans="1:80">
      <c r="A124" s="24"/>
      <c r="B124" s="173" t="s">
        <v>248</v>
      </c>
      <c r="C124" s="181">
        <v>0.52</v>
      </c>
      <c r="D124" s="181">
        <v>0.4</v>
      </c>
      <c r="E124" s="181">
        <v>44.78</v>
      </c>
      <c r="F124" s="181">
        <v>0.38</v>
      </c>
      <c r="G124" s="181">
        <v>0.32</v>
      </c>
      <c r="H124" s="181">
        <v>0.23</v>
      </c>
      <c r="I124" s="181">
        <v>1.61E-2</v>
      </c>
      <c r="J124" s="181">
        <v>15.67</v>
      </c>
      <c r="K124" s="181">
        <v>9.6</v>
      </c>
      <c r="L124" s="109">
        <v>63.77</v>
      </c>
      <c r="M124" s="181">
        <v>48.42</v>
      </c>
      <c r="N124" s="171">
        <v>84.14</v>
      </c>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row>
    <row r="125" spans="1:80">
      <c r="A125" s="24"/>
      <c r="B125" s="173" t="s">
        <v>249</v>
      </c>
      <c r="C125" s="181">
        <v>0.82</v>
      </c>
      <c r="D125" s="181">
        <v>0.64</v>
      </c>
      <c r="E125" s="181">
        <v>73.44</v>
      </c>
      <c r="F125" s="181">
        <v>0.72</v>
      </c>
      <c r="G125" s="181">
        <v>0.65</v>
      </c>
      <c r="H125" s="181">
        <v>0.44</v>
      </c>
      <c r="I125" s="181">
        <v>2.64E-2</v>
      </c>
      <c r="J125" s="181">
        <v>24.82</v>
      </c>
      <c r="K125" s="181">
        <v>15.2</v>
      </c>
      <c r="L125" s="109">
        <v>258.63</v>
      </c>
      <c r="M125" s="181">
        <v>258.63</v>
      </c>
      <c r="N125" s="171">
        <v>145.44999999999999</v>
      </c>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row>
    <row r="126" spans="1:80">
      <c r="A126" s="24"/>
      <c r="B126" s="173" t="s">
        <v>250</v>
      </c>
      <c r="C126" s="181">
        <v>0.72</v>
      </c>
      <c r="D126" s="181">
        <v>0.56000000000000005</v>
      </c>
      <c r="E126" s="181">
        <v>67.38</v>
      </c>
      <c r="F126" s="181">
        <v>0.74</v>
      </c>
      <c r="G126" s="181">
        <v>0.68</v>
      </c>
      <c r="H126" s="181">
        <v>0.49</v>
      </c>
      <c r="I126" s="181">
        <v>2.4199999999999999E-2</v>
      </c>
      <c r="J126" s="181">
        <v>21.89</v>
      </c>
      <c r="K126" s="181">
        <v>13.4</v>
      </c>
      <c r="L126" s="109">
        <v>190.13</v>
      </c>
      <c r="M126" s="181">
        <v>190.13</v>
      </c>
      <c r="N126" s="171">
        <v>234.4</v>
      </c>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row>
    <row r="127" spans="1:80">
      <c r="A127" s="24"/>
      <c r="B127" s="173" t="s">
        <v>251</v>
      </c>
      <c r="C127" s="181">
        <v>0.71</v>
      </c>
      <c r="D127" s="181">
        <v>0.55000000000000004</v>
      </c>
      <c r="E127" s="181">
        <v>64.64</v>
      </c>
      <c r="F127" s="181">
        <v>0.6</v>
      </c>
      <c r="G127" s="181">
        <v>0.68</v>
      </c>
      <c r="H127" s="181">
        <v>0.46</v>
      </c>
      <c r="I127" s="181">
        <v>2.3199999999999998E-2</v>
      </c>
      <c r="J127" s="181">
        <v>21.43</v>
      </c>
      <c r="K127" s="181">
        <v>13.12</v>
      </c>
      <c r="L127" s="109">
        <v>284.61</v>
      </c>
      <c r="M127" s="181">
        <v>214.93</v>
      </c>
      <c r="N127" s="171">
        <v>192.33</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row>
    <row r="128" spans="1:80">
      <c r="A128" s="24"/>
      <c r="B128" s="173" t="s">
        <v>252</v>
      </c>
      <c r="C128" s="181">
        <v>0.54</v>
      </c>
      <c r="D128" s="181">
        <v>0.42</v>
      </c>
      <c r="E128" s="181">
        <v>52.63</v>
      </c>
      <c r="F128" s="181">
        <v>0.57999999999999996</v>
      </c>
      <c r="G128" s="181">
        <v>0.65</v>
      </c>
      <c r="H128" s="181">
        <v>0.44</v>
      </c>
      <c r="I128" s="181">
        <v>1.89E-2</v>
      </c>
      <c r="J128" s="181">
        <v>16.399999999999999</v>
      </c>
      <c r="K128" s="181">
        <v>10.039999999999999</v>
      </c>
      <c r="L128" s="109">
        <v>550.33000000000004</v>
      </c>
      <c r="M128" s="181">
        <v>550.33000000000004</v>
      </c>
      <c r="N128" s="171">
        <v>19.23</v>
      </c>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row>
    <row r="129" spans="2:20">
      <c r="B129" s="173" t="s">
        <v>253</v>
      </c>
      <c r="C129" s="181">
        <v>0.41</v>
      </c>
      <c r="D129" s="181">
        <v>0.32</v>
      </c>
      <c r="E129" s="181">
        <v>39.58</v>
      </c>
      <c r="F129" s="181">
        <v>0.56999999999999995</v>
      </c>
      <c r="G129" s="181">
        <v>0.27</v>
      </c>
      <c r="H129" s="181">
        <v>0.27</v>
      </c>
      <c r="I129" s="181">
        <v>1.4200000000000001E-2</v>
      </c>
      <c r="J129" s="181">
        <v>12.53</v>
      </c>
      <c r="K129" s="181">
        <v>7.67</v>
      </c>
      <c r="L129" s="109">
        <v>173.6</v>
      </c>
      <c r="M129" s="181">
        <v>86.21</v>
      </c>
      <c r="N129" s="171">
        <v>94.96</v>
      </c>
      <c r="O129" s="24"/>
      <c r="P129" s="24"/>
      <c r="Q129" s="24"/>
      <c r="R129" s="24"/>
      <c r="S129" s="24"/>
      <c r="T129" s="24"/>
    </row>
    <row r="130" spans="2:20">
      <c r="B130" s="173" t="s">
        <v>254</v>
      </c>
      <c r="C130" s="181">
        <v>0.75</v>
      </c>
      <c r="D130" s="181">
        <v>0.59</v>
      </c>
      <c r="E130" s="181">
        <v>71.510000000000005</v>
      </c>
      <c r="F130" s="181">
        <v>0.72</v>
      </c>
      <c r="G130" s="181">
        <v>0.65</v>
      </c>
      <c r="H130" s="181">
        <v>0.44</v>
      </c>
      <c r="I130" s="181">
        <v>2.5700000000000001E-2</v>
      </c>
      <c r="J130" s="181">
        <v>22.81</v>
      </c>
      <c r="K130" s="181">
        <v>13.96</v>
      </c>
      <c r="L130" s="109">
        <v>160.61000000000001</v>
      </c>
      <c r="M130" s="181">
        <v>92.11</v>
      </c>
      <c r="N130" s="171">
        <v>56.5</v>
      </c>
      <c r="O130" s="24"/>
      <c r="P130" s="24"/>
      <c r="Q130" s="24"/>
      <c r="R130" s="24"/>
      <c r="S130" s="24"/>
      <c r="T130" s="24"/>
    </row>
    <row r="131" spans="2:20">
      <c r="B131" s="173" t="s">
        <v>255</v>
      </c>
      <c r="C131" s="181">
        <v>0.65</v>
      </c>
      <c r="D131" s="181">
        <v>0.51</v>
      </c>
      <c r="E131" s="181">
        <v>61.11</v>
      </c>
      <c r="F131" s="181">
        <v>0.76</v>
      </c>
      <c r="G131" s="181">
        <v>0.65</v>
      </c>
      <c r="H131" s="181">
        <v>0.5</v>
      </c>
      <c r="I131" s="181">
        <v>2.1999999999999999E-2</v>
      </c>
      <c r="J131" s="181">
        <v>19.75</v>
      </c>
      <c r="K131" s="181">
        <v>12.09</v>
      </c>
      <c r="L131" s="109">
        <v>449.95</v>
      </c>
      <c r="M131" s="181">
        <v>312.95</v>
      </c>
      <c r="N131" s="171">
        <v>112.99</v>
      </c>
      <c r="O131" s="24"/>
      <c r="P131" s="24"/>
      <c r="Q131" s="24"/>
      <c r="R131" s="24"/>
      <c r="S131" s="24"/>
      <c r="T131" s="24"/>
    </row>
    <row r="132" spans="2:20">
      <c r="B132" s="173" t="s">
        <v>256</v>
      </c>
      <c r="C132" s="181">
        <v>0.47</v>
      </c>
      <c r="D132" s="181">
        <v>0.37</v>
      </c>
      <c r="E132" s="181">
        <v>43.31</v>
      </c>
      <c r="F132" s="181">
        <v>0.37</v>
      </c>
      <c r="G132" s="181">
        <v>0.27</v>
      </c>
      <c r="H132" s="181">
        <v>0.19</v>
      </c>
      <c r="I132" s="181">
        <v>1.5599999999999999E-2</v>
      </c>
      <c r="J132" s="181">
        <v>14.24</v>
      </c>
      <c r="K132" s="181">
        <v>8.7200000000000006</v>
      </c>
      <c r="L132" s="109">
        <v>64.95</v>
      </c>
      <c r="M132" s="181">
        <v>64.95</v>
      </c>
      <c r="N132" s="171">
        <v>60.1</v>
      </c>
      <c r="O132" s="24"/>
      <c r="P132" s="24"/>
      <c r="Q132" s="24"/>
      <c r="R132" s="24"/>
      <c r="S132" s="24"/>
      <c r="T132" s="24"/>
    </row>
    <row r="133" spans="2:20">
      <c r="B133" s="173" t="s">
        <v>257</v>
      </c>
      <c r="C133" s="181">
        <v>0.43</v>
      </c>
      <c r="D133" s="181">
        <v>0.34</v>
      </c>
      <c r="E133" s="181">
        <v>37.74</v>
      </c>
      <c r="F133" s="181">
        <v>0.37</v>
      </c>
      <c r="G133" s="181">
        <v>0.37</v>
      </c>
      <c r="H133" s="181">
        <v>0.28000000000000003</v>
      </c>
      <c r="I133" s="181">
        <v>1.3599999999999999E-2</v>
      </c>
      <c r="J133" s="181">
        <v>13.05</v>
      </c>
      <c r="K133" s="181">
        <v>7.99</v>
      </c>
      <c r="L133" s="109">
        <v>105.11</v>
      </c>
      <c r="M133" s="181">
        <v>70.86</v>
      </c>
      <c r="N133" s="171">
        <v>66.11</v>
      </c>
      <c r="O133" s="24"/>
      <c r="P133" s="24"/>
      <c r="Q133" s="24"/>
      <c r="R133" s="24"/>
      <c r="S133" s="24"/>
      <c r="T133" s="24"/>
    </row>
    <row r="134" spans="2:20">
      <c r="B134" s="173" t="s">
        <v>258</v>
      </c>
      <c r="C134" s="181">
        <v>0.81</v>
      </c>
      <c r="D134" s="181">
        <v>0.63</v>
      </c>
      <c r="E134" s="181">
        <v>72.400000000000006</v>
      </c>
      <c r="F134" s="181">
        <v>0.7</v>
      </c>
      <c r="G134" s="181">
        <v>0.65</v>
      </c>
      <c r="H134" s="181">
        <v>0.45</v>
      </c>
      <c r="I134" s="181">
        <v>2.5999999999999999E-2</v>
      </c>
      <c r="J134" s="181">
        <v>24.47</v>
      </c>
      <c r="K134" s="181">
        <v>14.98</v>
      </c>
      <c r="L134" s="109">
        <v>281.07</v>
      </c>
      <c r="M134" s="181">
        <v>281.07</v>
      </c>
      <c r="N134" s="171">
        <v>82.94</v>
      </c>
      <c r="O134" s="24"/>
      <c r="P134" s="24"/>
      <c r="Q134" s="24"/>
      <c r="R134" s="24"/>
      <c r="S134" s="24"/>
      <c r="T134" s="24"/>
    </row>
    <row r="135" spans="2:20">
      <c r="B135" s="173" t="s">
        <v>259</v>
      </c>
      <c r="C135" s="181">
        <v>0.56000000000000005</v>
      </c>
      <c r="D135" s="181">
        <v>0.44</v>
      </c>
      <c r="E135" s="181">
        <v>47.29</v>
      </c>
      <c r="F135" s="181">
        <v>0.72</v>
      </c>
      <c r="G135" s="181">
        <v>0.65</v>
      </c>
      <c r="H135" s="181">
        <v>0.44</v>
      </c>
      <c r="I135" s="181">
        <v>1.7000000000000001E-2</v>
      </c>
      <c r="J135" s="181">
        <v>16.95</v>
      </c>
      <c r="K135" s="181">
        <v>10.38</v>
      </c>
      <c r="L135" s="109">
        <v>105.11</v>
      </c>
      <c r="M135" s="181">
        <v>105.11</v>
      </c>
      <c r="N135" s="171">
        <v>134.63</v>
      </c>
      <c r="O135" s="24"/>
      <c r="P135" s="24"/>
      <c r="Q135" s="24"/>
      <c r="R135" s="24"/>
      <c r="S135" s="24"/>
      <c r="T135" s="24"/>
    </row>
    <row r="136" spans="2:20">
      <c r="B136" s="173" t="s">
        <v>260</v>
      </c>
      <c r="C136" s="181">
        <v>0.75</v>
      </c>
      <c r="D136" s="181">
        <v>0.57999999999999996</v>
      </c>
      <c r="E136" s="181">
        <v>67.209999999999994</v>
      </c>
      <c r="F136" s="181">
        <v>0.72</v>
      </c>
      <c r="G136" s="181">
        <v>0.65</v>
      </c>
      <c r="H136" s="181">
        <v>0.54</v>
      </c>
      <c r="I136" s="181">
        <v>2.4199999999999999E-2</v>
      </c>
      <c r="J136" s="181">
        <v>22.58</v>
      </c>
      <c r="K136" s="181">
        <v>13.82</v>
      </c>
      <c r="L136" s="109">
        <v>871.55</v>
      </c>
      <c r="M136" s="181">
        <v>871.55</v>
      </c>
      <c r="N136" s="171">
        <v>188.72</v>
      </c>
      <c r="O136" s="24"/>
      <c r="P136" s="24"/>
      <c r="Q136" s="24"/>
      <c r="R136" s="24"/>
      <c r="S136" s="24"/>
      <c r="T136" s="24"/>
    </row>
    <row r="137" spans="2:20">
      <c r="B137" s="173" t="s">
        <v>261</v>
      </c>
      <c r="C137" s="181">
        <v>0.39</v>
      </c>
      <c r="D137" s="181">
        <v>0.31</v>
      </c>
      <c r="E137" s="181">
        <v>36.89</v>
      </c>
      <c r="F137" s="181">
        <v>0.24</v>
      </c>
      <c r="G137" s="181">
        <v>0.27</v>
      </c>
      <c r="H137" s="181">
        <v>0.27</v>
      </c>
      <c r="I137" s="181">
        <v>1.3299999999999999E-2</v>
      </c>
      <c r="J137" s="181">
        <v>11.9</v>
      </c>
      <c r="K137" s="181">
        <v>7.28</v>
      </c>
      <c r="L137" s="109">
        <v>238.55</v>
      </c>
      <c r="M137" s="181">
        <v>148.80000000000001</v>
      </c>
      <c r="N137" s="171">
        <v>158.66999999999999</v>
      </c>
      <c r="O137" s="24"/>
      <c r="P137" s="24"/>
      <c r="Q137" s="24"/>
      <c r="R137" s="24"/>
      <c r="S137" s="24"/>
      <c r="T137" s="24"/>
    </row>
    <row r="138" spans="2:20">
      <c r="B138" s="173" t="s">
        <v>262</v>
      </c>
      <c r="C138" s="181">
        <v>0.55000000000000004</v>
      </c>
      <c r="D138" s="181">
        <v>0.43</v>
      </c>
      <c r="E138" s="181">
        <v>50.2</v>
      </c>
      <c r="F138" s="181">
        <v>0.61</v>
      </c>
      <c r="G138" s="181">
        <v>0.65</v>
      </c>
      <c r="H138" s="181">
        <v>0.45</v>
      </c>
      <c r="I138" s="181">
        <v>1.7999999999999999E-2</v>
      </c>
      <c r="J138" s="181">
        <v>16.739999999999998</v>
      </c>
      <c r="K138" s="181">
        <v>10.25</v>
      </c>
      <c r="L138" s="109">
        <v>68.5</v>
      </c>
      <c r="M138" s="181">
        <v>47.24</v>
      </c>
      <c r="N138" s="171">
        <v>441.16</v>
      </c>
      <c r="O138" s="24"/>
      <c r="P138" s="24"/>
      <c r="Q138" s="24"/>
      <c r="R138" s="24"/>
      <c r="S138" s="24"/>
      <c r="T138" s="24"/>
    </row>
    <row r="139" spans="2:20">
      <c r="B139" s="173" t="s">
        <v>263</v>
      </c>
      <c r="C139" s="181">
        <v>0.34</v>
      </c>
      <c r="D139" s="181">
        <v>0.27</v>
      </c>
      <c r="E139" s="181">
        <v>32.99</v>
      </c>
      <c r="F139" s="181">
        <v>0.24</v>
      </c>
      <c r="G139" s="181">
        <v>0.28000000000000003</v>
      </c>
      <c r="H139" s="181">
        <v>0.28000000000000003</v>
      </c>
      <c r="I139" s="181">
        <v>1.1900000000000001E-2</v>
      </c>
      <c r="J139" s="181">
        <v>10.41</v>
      </c>
      <c r="K139" s="181">
        <v>6.37</v>
      </c>
      <c r="L139" s="109">
        <v>109.83</v>
      </c>
      <c r="M139" s="181">
        <v>77.94</v>
      </c>
      <c r="N139" s="171">
        <v>74.53</v>
      </c>
      <c r="O139" s="24"/>
      <c r="P139" s="24"/>
      <c r="Q139" s="24"/>
      <c r="R139" s="24"/>
      <c r="S139" s="24"/>
      <c r="T139" s="24"/>
    </row>
    <row r="140" spans="2:20">
      <c r="B140" s="173" t="s">
        <v>264</v>
      </c>
      <c r="C140" s="181">
        <v>0.48</v>
      </c>
      <c r="D140" s="181">
        <v>0.38</v>
      </c>
      <c r="E140" s="181">
        <v>43.38</v>
      </c>
      <c r="F140" s="181">
        <v>0.37</v>
      </c>
      <c r="G140" s="181">
        <v>0.27</v>
      </c>
      <c r="H140" s="181">
        <v>0.27</v>
      </c>
      <c r="I140" s="181">
        <v>1.5599999999999999E-2</v>
      </c>
      <c r="J140" s="181">
        <v>14.61</v>
      </c>
      <c r="K140" s="181">
        <v>8.9499999999999993</v>
      </c>
      <c r="L140" s="109">
        <v>72.040000000000006</v>
      </c>
      <c r="M140" s="181">
        <v>47.24</v>
      </c>
      <c r="N140" s="171">
        <v>177.91</v>
      </c>
      <c r="O140" s="24"/>
      <c r="P140" s="24"/>
      <c r="Q140" s="24"/>
      <c r="R140" s="24"/>
      <c r="S140" s="24"/>
      <c r="T140" s="24"/>
    </row>
    <row r="141" spans="2:20">
      <c r="B141" s="173" t="s">
        <v>265</v>
      </c>
      <c r="C141" s="181">
        <v>0.54</v>
      </c>
      <c r="D141" s="181">
        <v>0.42</v>
      </c>
      <c r="E141" s="181">
        <v>49.15</v>
      </c>
      <c r="F141" s="181">
        <v>0.62</v>
      </c>
      <c r="G141" s="181">
        <v>0.62</v>
      </c>
      <c r="H141" s="181">
        <v>0.4</v>
      </c>
      <c r="I141" s="181">
        <v>1.77E-2</v>
      </c>
      <c r="J141" s="181">
        <v>16.47</v>
      </c>
      <c r="K141" s="181">
        <v>10.09</v>
      </c>
      <c r="L141" s="109">
        <v>159.43</v>
      </c>
      <c r="M141" s="181">
        <v>159.43</v>
      </c>
      <c r="N141" s="171">
        <v>119</v>
      </c>
      <c r="O141" s="24"/>
      <c r="P141" s="24"/>
      <c r="Q141" s="24"/>
      <c r="R141" s="24"/>
      <c r="S141" s="24"/>
      <c r="T141" s="24"/>
    </row>
    <row r="142" spans="2:20">
      <c r="B142" s="173" t="s">
        <v>266</v>
      </c>
      <c r="C142" s="181">
        <v>0.61</v>
      </c>
      <c r="D142" s="181">
        <v>0.47</v>
      </c>
      <c r="E142" s="181">
        <v>55.99</v>
      </c>
      <c r="F142" s="181">
        <v>0.37</v>
      </c>
      <c r="G142" s="181">
        <v>0.27</v>
      </c>
      <c r="H142" s="181">
        <v>0.27</v>
      </c>
      <c r="I142" s="181">
        <v>2.01E-2</v>
      </c>
      <c r="J142" s="181">
        <v>18.36</v>
      </c>
      <c r="K142" s="181">
        <v>11.24</v>
      </c>
      <c r="L142" s="109">
        <v>216.12</v>
      </c>
      <c r="M142" s="181">
        <v>77.94</v>
      </c>
      <c r="N142" s="171">
        <v>68.52</v>
      </c>
      <c r="O142" s="24"/>
      <c r="P142" s="24"/>
      <c r="Q142" s="24"/>
      <c r="R142" s="24"/>
      <c r="S142" s="24"/>
      <c r="T142" s="24"/>
    </row>
    <row r="143" spans="2:20">
      <c r="B143" s="173" t="s">
        <v>267</v>
      </c>
      <c r="C143" s="181">
        <v>0.82</v>
      </c>
      <c r="D143" s="181">
        <v>0.64</v>
      </c>
      <c r="E143" s="181">
        <v>74.52</v>
      </c>
      <c r="F143" s="181">
        <v>0.72</v>
      </c>
      <c r="G143" s="181">
        <v>0.65</v>
      </c>
      <c r="H143" s="181">
        <v>0.44</v>
      </c>
      <c r="I143" s="181">
        <v>2.6800000000000001E-2</v>
      </c>
      <c r="J143" s="181">
        <v>24.88</v>
      </c>
      <c r="K143" s="181">
        <v>15.24</v>
      </c>
      <c r="L143" s="109">
        <v>196.04</v>
      </c>
      <c r="M143" s="181">
        <v>196.04</v>
      </c>
      <c r="N143" s="171">
        <v>79.34</v>
      </c>
      <c r="O143" s="24"/>
      <c r="P143" s="24"/>
      <c r="Q143" s="24"/>
      <c r="R143" s="24"/>
      <c r="S143" s="24"/>
      <c r="T143" s="24"/>
    </row>
    <row r="144" spans="2:20">
      <c r="B144" s="176" t="s">
        <v>268</v>
      </c>
      <c r="C144" s="183">
        <v>0.74</v>
      </c>
      <c r="D144" s="183">
        <v>0.57999999999999996</v>
      </c>
      <c r="E144" s="183">
        <v>74.23</v>
      </c>
      <c r="F144" s="183">
        <v>0.9</v>
      </c>
      <c r="G144" s="183">
        <v>0.62</v>
      </c>
      <c r="H144" s="183">
        <v>0.42</v>
      </c>
      <c r="I144" s="183">
        <v>2.6700000000000002E-2</v>
      </c>
      <c r="J144" s="183">
        <v>22.46</v>
      </c>
      <c r="K144" s="183">
        <v>13.75</v>
      </c>
      <c r="L144" s="111">
        <v>269.26</v>
      </c>
      <c r="M144" s="183">
        <v>269.26</v>
      </c>
      <c r="N144" s="188">
        <v>141.84</v>
      </c>
      <c r="O144" s="24"/>
      <c r="P144" s="24"/>
      <c r="Q144" s="24"/>
      <c r="R144" s="24"/>
      <c r="S144" s="24"/>
      <c r="T144" s="24"/>
    </row>
    <row r="145" spans="1:21" ht="18.75" customHeight="1">
      <c r="A145" s="24"/>
      <c r="B145" s="15"/>
      <c r="C145" s="122"/>
      <c r="D145" s="122"/>
      <c r="E145" s="122"/>
      <c r="F145" s="122"/>
      <c r="G145" s="122"/>
      <c r="H145" s="122"/>
      <c r="I145" s="122"/>
      <c r="J145" s="123"/>
      <c r="K145" s="123"/>
      <c r="L145" s="124"/>
      <c r="M145" s="124"/>
      <c r="N145" s="124"/>
      <c r="O145" s="15"/>
      <c r="P145" s="15"/>
      <c r="Q145" s="15"/>
      <c r="R145" s="15"/>
      <c r="S145" s="15"/>
      <c r="T145" s="15"/>
      <c r="U145" s="24"/>
    </row>
    <row r="146" spans="1:21">
      <c r="A146" s="24"/>
      <c r="B146" s="15"/>
      <c r="C146" s="15"/>
      <c r="D146" s="15"/>
      <c r="E146" s="15"/>
      <c r="F146" s="15"/>
      <c r="G146" s="15"/>
      <c r="H146" s="15"/>
      <c r="I146" s="15"/>
      <c r="J146" s="15"/>
      <c r="K146" s="15"/>
      <c r="L146" s="15"/>
      <c r="M146" s="15"/>
      <c r="N146" s="15"/>
      <c r="O146" s="15"/>
      <c r="P146" s="15"/>
      <c r="Q146" s="15"/>
      <c r="R146" s="15"/>
      <c r="S146" s="15"/>
      <c r="T146" s="15"/>
      <c r="U146" s="24"/>
    </row>
    <row r="147" spans="1:21">
      <c r="A147" s="24"/>
      <c r="B147" s="15"/>
      <c r="C147" s="15"/>
      <c r="D147" s="15"/>
      <c r="E147" s="15"/>
      <c r="F147" s="15"/>
      <c r="G147" s="15"/>
      <c r="H147" s="15"/>
      <c r="I147" s="15"/>
      <c r="J147" s="15"/>
      <c r="K147" s="15"/>
      <c r="L147" s="15"/>
      <c r="M147" s="15"/>
      <c r="N147" s="15"/>
      <c r="O147" s="15"/>
      <c r="P147" s="15"/>
      <c r="Q147" s="15"/>
      <c r="R147" s="15"/>
      <c r="S147" s="15"/>
      <c r="T147" s="15"/>
      <c r="U147" s="24"/>
    </row>
    <row r="148" spans="1:21">
      <c r="A148" s="24"/>
      <c r="B148" s="15"/>
      <c r="C148" s="15"/>
      <c r="D148" s="15"/>
      <c r="E148" s="15"/>
      <c r="F148" s="15"/>
      <c r="G148" s="15"/>
      <c r="H148" s="15"/>
      <c r="I148" s="15"/>
      <c r="J148" s="15"/>
      <c r="K148" s="15"/>
      <c r="L148" s="15"/>
      <c r="M148" s="15"/>
      <c r="N148" s="15"/>
      <c r="O148" s="15"/>
      <c r="P148" s="15"/>
      <c r="Q148" s="15"/>
      <c r="R148" s="15"/>
      <c r="S148" s="15"/>
      <c r="T148" s="15"/>
      <c r="U148" s="24"/>
    </row>
    <row r="149" spans="1:21">
      <c r="A149" s="24"/>
      <c r="B149" s="24"/>
      <c r="C149" s="24"/>
      <c r="D149" s="24"/>
      <c r="E149" s="24"/>
      <c r="F149" s="24"/>
      <c r="G149" s="24"/>
      <c r="H149" s="24"/>
      <c r="I149" s="24"/>
      <c r="J149" s="24"/>
      <c r="K149" s="24"/>
      <c r="L149" s="24"/>
      <c r="M149" s="24"/>
      <c r="N149" s="24"/>
      <c r="O149" s="24"/>
      <c r="P149" s="24"/>
      <c r="Q149" s="24"/>
      <c r="R149" s="24"/>
      <c r="S149" s="24"/>
      <c r="T149" s="24"/>
      <c r="U149" s="24"/>
    </row>
  </sheetData>
  <mergeCells count="53">
    <mergeCell ref="H17:P17"/>
    <mergeCell ref="H12:P12"/>
    <mergeCell ref="H13:P13"/>
    <mergeCell ref="H14:P14"/>
    <mergeCell ref="H15:P15"/>
    <mergeCell ref="H16:P16"/>
    <mergeCell ref="L115:N115"/>
    <mergeCell ref="J115:J116"/>
    <mergeCell ref="K115:K116"/>
    <mergeCell ref="I115:I116"/>
    <mergeCell ref="K52:K53"/>
    <mergeCell ref="B83:V83"/>
    <mergeCell ref="H115:H116"/>
    <mergeCell ref="G115:G116"/>
    <mergeCell ref="F115:F116"/>
    <mergeCell ref="C115:C116"/>
    <mergeCell ref="B115:B116"/>
    <mergeCell ref="E115:E116"/>
    <mergeCell ref="D115:D116"/>
    <mergeCell ref="J82:K82"/>
    <mergeCell ref="B18:C18"/>
    <mergeCell ref="E18:F18"/>
    <mergeCell ref="E27:K27"/>
    <mergeCell ref="H52:H53"/>
    <mergeCell ref="I52:I53"/>
    <mergeCell ref="J28:J29"/>
    <mergeCell ref="K28:K29"/>
    <mergeCell ref="E28:E29"/>
    <mergeCell ref="J52:J53"/>
    <mergeCell ref="C52:D52"/>
    <mergeCell ref="B52:B53"/>
    <mergeCell ref="F52:F53"/>
    <mergeCell ref="G52:G53"/>
    <mergeCell ref="G28:G29"/>
    <mergeCell ref="H28:I28"/>
    <mergeCell ref="A32:A37"/>
    <mergeCell ref="F28:F29"/>
    <mergeCell ref="C82:H82"/>
    <mergeCell ref="C113:H113"/>
    <mergeCell ref="G19:G21"/>
    <mergeCell ref="G22:G24"/>
    <mergeCell ref="E52:E53"/>
    <mergeCell ref="A41:A49"/>
    <mergeCell ref="B2:E2"/>
    <mergeCell ref="B3:E11"/>
    <mergeCell ref="H3:P3"/>
    <mergeCell ref="H4:P5"/>
    <mergeCell ref="H6:P6"/>
    <mergeCell ref="H7:P7"/>
    <mergeCell ref="H8:P8"/>
    <mergeCell ref="H9:P9"/>
    <mergeCell ref="H10:P10"/>
    <mergeCell ref="H11:P11"/>
  </mergeCells>
  <hyperlinks>
    <hyperlink ref="H15" r:id="rId1" xr:uid="{EF676887-F2BA-4742-9783-9F62A5BEB982}"/>
    <hyperlink ref="H16" r:id="rId2" location="Economic_indicators_and_employment" xr:uid="{07939F22-C5BC-49B2-8CC6-EB94DCBF9CAE}"/>
    <hyperlink ref="H17" r:id="rId3" xr:uid="{72AAD32D-8AE9-42BB-91F5-C06CC2B30DE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26658-F036-4E7B-8338-2B1233C392CF}">
  <dimension ref="A1:AD39"/>
  <sheetViews>
    <sheetView workbookViewId="0">
      <selection activeCell="B2" sqref="B2:I2"/>
    </sheetView>
  </sheetViews>
  <sheetFormatPr defaultRowHeight="14.4"/>
  <cols>
    <col min="2" max="2" width="54.5546875" customWidth="1"/>
    <col min="3" max="3" width="27.44140625" bestFit="1" customWidth="1"/>
    <col min="4" max="4" width="22.109375" customWidth="1"/>
    <col min="5" max="5" width="47.6640625" bestFit="1" customWidth="1"/>
    <col min="6" max="6" width="18.44140625" customWidth="1"/>
    <col min="7" max="7" width="22.109375" customWidth="1"/>
    <col min="8" max="8" width="17.44140625" customWidth="1"/>
    <col min="9" max="9" width="19.44140625" customWidth="1"/>
    <col min="10" max="10" width="18.33203125" customWidth="1"/>
    <col min="11" max="11" width="14.6640625" customWidth="1"/>
  </cols>
  <sheetData>
    <row r="1" spans="1:30">
      <c r="A1" s="24"/>
      <c r="B1" s="24"/>
      <c r="C1" s="24"/>
      <c r="D1" s="24"/>
      <c r="E1" s="24"/>
      <c r="F1" s="24"/>
      <c r="G1" s="24"/>
      <c r="H1" s="24"/>
      <c r="I1" s="24"/>
      <c r="J1" s="62"/>
      <c r="K1" s="62"/>
      <c r="L1" s="62"/>
      <c r="M1" s="62"/>
      <c r="N1" s="62"/>
      <c r="O1" s="62"/>
      <c r="P1" s="62"/>
      <c r="Q1" s="62"/>
      <c r="R1" s="24"/>
      <c r="S1" s="24"/>
      <c r="T1" s="24"/>
      <c r="U1" s="24"/>
      <c r="V1" s="24"/>
      <c r="W1" s="24"/>
      <c r="X1" s="24"/>
      <c r="Y1" s="24"/>
      <c r="Z1" s="24"/>
      <c r="AA1" s="24"/>
      <c r="AB1" s="24"/>
      <c r="AC1" s="24"/>
      <c r="AD1" s="24"/>
    </row>
    <row r="2" spans="1:30" s="24" customFormat="1" ht="25.5" customHeight="1">
      <c r="B2" s="473" t="s">
        <v>285</v>
      </c>
      <c r="C2" s="474"/>
      <c r="D2" s="474"/>
      <c r="E2" s="474"/>
      <c r="F2" s="474"/>
      <c r="G2" s="474"/>
      <c r="H2" s="474"/>
      <c r="I2" s="475"/>
      <c r="J2" s="25"/>
      <c r="K2" s="348" t="s">
        <v>153</v>
      </c>
      <c r="L2" s="349"/>
      <c r="M2" s="349"/>
      <c r="N2" s="349"/>
      <c r="O2" s="349"/>
      <c r="P2" s="349"/>
      <c r="Q2" s="349"/>
      <c r="R2" s="349"/>
      <c r="S2" s="350"/>
    </row>
    <row r="3" spans="1:30" s="24" customFormat="1" ht="15" customHeight="1">
      <c r="B3" s="468" t="s">
        <v>420</v>
      </c>
      <c r="C3" s="381"/>
      <c r="D3" s="381"/>
      <c r="E3" s="381"/>
      <c r="F3" s="381"/>
      <c r="G3" s="381"/>
      <c r="H3" s="381"/>
      <c r="I3" s="469"/>
      <c r="J3" s="135"/>
      <c r="K3" s="454" t="s">
        <v>286</v>
      </c>
      <c r="L3" s="455"/>
      <c r="M3" s="455"/>
      <c r="N3" s="455"/>
      <c r="O3" s="455"/>
      <c r="P3" s="455"/>
      <c r="Q3" s="455"/>
      <c r="R3" s="455"/>
      <c r="S3" s="456"/>
    </row>
    <row r="4" spans="1:30" s="24" customFormat="1" ht="15" customHeight="1">
      <c r="B4" s="306"/>
      <c r="C4" s="307"/>
      <c r="D4" s="307"/>
      <c r="E4" s="307"/>
      <c r="F4" s="307"/>
      <c r="G4" s="307"/>
      <c r="H4" s="307"/>
      <c r="I4" s="312"/>
      <c r="J4" s="135"/>
      <c r="K4" s="457"/>
      <c r="L4" s="458"/>
      <c r="M4" s="458"/>
      <c r="N4" s="458"/>
      <c r="O4" s="458"/>
      <c r="P4" s="458"/>
      <c r="Q4" s="458"/>
      <c r="R4" s="458"/>
      <c r="S4" s="459"/>
    </row>
    <row r="5" spans="1:30" s="24" customFormat="1" ht="15" customHeight="1">
      <c r="B5" s="306"/>
      <c r="C5" s="307"/>
      <c r="D5" s="307"/>
      <c r="E5" s="307"/>
      <c r="F5" s="307"/>
      <c r="G5" s="307"/>
      <c r="H5" s="307"/>
      <c r="I5" s="312"/>
      <c r="J5" s="135"/>
      <c r="K5" s="385" t="s">
        <v>397</v>
      </c>
      <c r="L5" s="386"/>
      <c r="M5" s="386"/>
      <c r="N5" s="386"/>
      <c r="O5" s="386"/>
      <c r="P5" s="386"/>
      <c r="Q5" s="386"/>
      <c r="R5" s="386"/>
      <c r="S5" s="387"/>
    </row>
    <row r="6" spans="1:30" s="24" customFormat="1" ht="15" customHeight="1">
      <c r="B6" s="306"/>
      <c r="C6" s="307"/>
      <c r="D6" s="307"/>
      <c r="E6" s="307"/>
      <c r="F6" s="307"/>
      <c r="G6" s="307"/>
      <c r="H6" s="307"/>
      <c r="I6" s="312"/>
      <c r="J6" s="135"/>
      <c r="K6" s="385"/>
      <c r="L6" s="386"/>
      <c r="M6" s="386"/>
      <c r="N6" s="386"/>
      <c r="O6" s="386"/>
      <c r="P6" s="386"/>
      <c r="Q6" s="386"/>
      <c r="R6" s="386"/>
      <c r="S6" s="387"/>
    </row>
    <row r="7" spans="1:30" s="24" customFormat="1" ht="15" customHeight="1">
      <c r="B7" s="306"/>
      <c r="C7" s="307"/>
      <c r="D7" s="307"/>
      <c r="E7" s="307"/>
      <c r="F7" s="307"/>
      <c r="G7" s="307"/>
      <c r="H7" s="307"/>
      <c r="I7" s="312"/>
      <c r="J7" s="135"/>
      <c r="K7" s="460" t="s">
        <v>287</v>
      </c>
      <c r="L7" s="461"/>
      <c r="M7" s="461"/>
      <c r="N7" s="461"/>
      <c r="O7" s="461"/>
      <c r="P7" s="461"/>
      <c r="Q7" s="461"/>
      <c r="R7" s="461"/>
      <c r="S7" s="462"/>
    </row>
    <row r="8" spans="1:30" s="24" customFormat="1">
      <c r="B8" s="470"/>
      <c r="C8" s="471"/>
      <c r="D8" s="471"/>
      <c r="E8" s="471"/>
      <c r="F8" s="471"/>
      <c r="G8" s="471"/>
      <c r="H8" s="471"/>
      <c r="I8" s="472"/>
      <c r="J8" s="135"/>
      <c r="K8" s="460"/>
      <c r="L8" s="461"/>
      <c r="M8" s="461"/>
      <c r="N8" s="461"/>
      <c r="O8" s="461"/>
      <c r="P8" s="461"/>
      <c r="Q8" s="461"/>
      <c r="R8" s="461"/>
      <c r="S8" s="462"/>
    </row>
    <row r="9" spans="1:30" s="24" customFormat="1" ht="33" customHeight="1">
      <c r="A9" s="62"/>
      <c r="B9" s="62"/>
      <c r="C9" s="62"/>
      <c r="D9" s="62"/>
      <c r="E9" s="62"/>
      <c r="F9" s="62"/>
      <c r="G9" s="62"/>
      <c r="H9" s="62"/>
      <c r="I9" s="62"/>
      <c r="J9" s="62"/>
      <c r="K9" s="391" t="s">
        <v>288</v>
      </c>
      <c r="L9" s="307"/>
      <c r="M9" s="307"/>
      <c r="N9" s="307"/>
      <c r="O9" s="307"/>
      <c r="P9" s="307"/>
      <c r="Q9" s="307"/>
      <c r="R9" s="307"/>
      <c r="S9" s="312"/>
    </row>
    <row r="10" spans="1:30" s="24" customFormat="1" ht="28.5" customHeight="1">
      <c r="A10" s="62"/>
      <c r="B10" s="25"/>
      <c r="C10" s="25"/>
      <c r="D10" s="25"/>
      <c r="E10" s="25"/>
      <c r="F10" s="25"/>
      <c r="K10" s="457" t="s">
        <v>398</v>
      </c>
      <c r="L10" s="458"/>
      <c r="M10" s="458"/>
      <c r="N10" s="458"/>
      <c r="O10" s="458"/>
      <c r="P10" s="458"/>
      <c r="Q10" s="458"/>
      <c r="R10" s="458"/>
      <c r="S10" s="459"/>
    </row>
    <row r="11" spans="1:30" s="24" customFormat="1" ht="30" customHeight="1">
      <c r="A11" s="62"/>
      <c r="B11" s="451" t="s">
        <v>289</v>
      </c>
      <c r="C11" s="452"/>
      <c r="D11" s="135"/>
      <c r="E11" s="451" t="s">
        <v>290</v>
      </c>
      <c r="F11" s="452"/>
      <c r="K11" s="463" t="s">
        <v>291</v>
      </c>
      <c r="L11" s="332"/>
      <c r="M11" s="332"/>
      <c r="N11" s="332"/>
      <c r="O11" s="332"/>
      <c r="P11" s="332"/>
      <c r="Q11" s="332"/>
      <c r="R11" s="332"/>
      <c r="S11" s="464"/>
    </row>
    <row r="12" spans="1:30" s="24" customFormat="1" ht="27.75" customHeight="1">
      <c r="A12" s="62"/>
      <c r="B12" s="196" t="s">
        <v>379</v>
      </c>
      <c r="C12" s="197">
        <v>0.3</v>
      </c>
      <c r="D12" s="135"/>
      <c r="E12" s="203" t="s">
        <v>292</v>
      </c>
      <c r="F12" s="197" t="s">
        <v>293</v>
      </c>
      <c r="K12" s="457" t="s">
        <v>294</v>
      </c>
      <c r="L12" s="458"/>
      <c r="M12" s="458"/>
      <c r="N12" s="458"/>
      <c r="O12" s="458"/>
      <c r="P12" s="458"/>
      <c r="Q12" s="458"/>
      <c r="R12" s="458"/>
      <c r="S12" s="459"/>
    </row>
    <row r="13" spans="1:30" s="24" customFormat="1" ht="29.25" customHeight="1">
      <c r="A13" s="62"/>
      <c r="B13" s="169" t="s">
        <v>380</v>
      </c>
      <c r="C13" s="167">
        <v>0.8</v>
      </c>
      <c r="D13" s="135"/>
      <c r="E13" s="204" t="s">
        <v>295</v>
      </c>
      <c r="F13" s="167" t="s">
        <v>296</v>
      </c>
      <c r="K13" s="463" t="s">
        <v>297</v>
      </c>
      <c r="L13" s="332"/>
      <c r="M13" s="332"/>
      <c r="N13" s="332"/>
      <c r="O13" s="332"/>
      <c r="P13" s="332"/>
      <c r="Q13" s="332"/>
      <c r="R13" s="332"/>
      <c r="S13" s="464"/>
    </row>
    <row r="14" spans="1:30" s="24" customFormat="1" ht="45.75" customHeight="1">
      <c r="A14" s="62"/>
      <c r="B14" s="169" t="s">
        <v>381</v>
      </c>
      <c r="C14" s="168" t="s">
        <v>298</v>
      </c>
      <c r="D14" s="135"/>
      <c r="E14" s="205" t="s">
        <v>299</v>
      </c>
      <c r="F14" s="206" t="s">
        <v>300</v>
      </c>
      <c r="K14" s="465" t="s">
        <v>399</v>
      </c>
      <c r="L14" s="466"/>
      <c r="M14" s="466"/>
      <c r="N14" s="466"/>
      <c r="O14" s="466"/>
      <c r="P14" s="466"/>
      <c r="Q14" s="466"/>
      <c r="R14" s="466"/>
      <c r="S14" s="467"/>
    </row>
    <row r="15" spans="1:30" s="24" customFormat="1" ht="29.25" customHeight="1">
      <c r="A15" s="62"/>
      <c r="B15" s="169" t="s">
        <v>382</v>
      </c>
      <c r="C15" s="198" t="s">
        <v>301</v>
      </c>
      <c r="D15" s="135"/>
      <c r="E15" s="205" t="s">
        <v>302</v>
      </c>
      <c r="F15" s="206" t="s">
        <v>303</v>
      </c>
      <c r="L15" s="135"/>
      <c r="M15" s="135"/>
      <c r="N15" s="135"/>
      <c r="O15" s="135"/>
      <c r="P15" s="135"/>
      <c r="Q15" s="62"/>
    </row>
    <row r="16" spans="1:30" s="24" customFormat="1" ht="15.6">
      <c r="A16" s="62"/>
      <c r="B16" s="199" t="s">
        <v>383</v>
      </c>
      <c r="C16" s="200" t="s">
        <v>304</v>
      </c>
      <c r="D16" s="135"/>
      <c r="E16" s="205" t="s">
        <v>305</v>
      </c>
      <c r="F16" s="206" t="s">
        <v>306</v>
      </c>
      <c r="G16" s="135"/>
      <c r="H16" s="145"/>
      <c r="I16" s="145"/>
      <c r="J16" s="145"/>
      <c r="K16" s="135"/>
      <c r="L16" s="135"/>
      <c r="M16" s="135"/>
      <c r="N16" s="135"/>
      <c r="O16" s="135"/>
      <c r="P16" s="135"/>
      <c r="Q16" s="62"/>
    </row>
    <row r="17" spans="1:18" ht="15.6">
      <c r="A17" s="62"/>
      <c r="B17" s="201" t="s">
        <v>384</v>
      </c>
      <c r="C17" s="202" t="s">
        <v>307</v>
      </c>
      <c r="D17" s="62"/>
      <c r="E17" s="207" t="s">
        <v>308</v>
      </c>
      <c r="F17" s="208" t="s">
        <v>309</v>
      </c>
      <c r="G17" s="62"/>
      <c r="H17" s="62"/>
      <c r="I17" s="62"/>
      <c r="J17" s="62"/>
      <c r="K17" s="62"/>
      <c r="L17" s="62"/>
      <c r="M17" s="62"/>
      <c r="N17" s="62"/>
      <c r="O17" s="62"/>
      <c r="P17" s="62"/>
      <c r="Q17" s="62"/>
      <c r="R17" s="24"/>
    </row>
    <row r="18" spans="1:18" ht="15.6">
      <c r="A18" s="62"/>
      <c r="B18" s="62"/>
      <c r="C18" s="62"/>
      <c r="D18" s="62"/>
      <c r="E18" s="209" t="s">
        <v>385</v>
      </c>
      <c r="F18" s="202" t="s">
        <v>310</v>
      </c>
      <c r="G18" s="25"/>
      <c r="H18" s="25"/>
      <c r="I18" s="25"/>
      <c r="J18" s="25"/>
      <c r="K18" s="25"/>
      <c r="L18" s="62"/>
      <c r="M18" s="62"/>
      <c r="N18" s="62"/>
      <c r="O18" s="62"/>
      <c r="P18" s="62"/>
      <c r="Q18" s="62"/>
      <c r="R18" s="24"/>
    </row>
    <row r="19" spans="1:18">
      <c r="A19" s="62"/>
      <c r="B19" s="62"/>
      <c r="C19" s="62"/>
      <c r="D19" s="62"/>
      <c r="E19" s="46"/>
      <c r="F19" s="46"/>
      <c r="G19" s="135"/>
      <c r="H19" s="210" t="s">
        <v>311</v>
      </c>
      <c r="I19" s="211" t="s">
        <v>312</v>
      </c>
      <c r="J19" s="212" t="s">
        <v>313</v>
      </c>
      <c r="K19" s="125"/>
      <c r="L19" s="62"/>
      <c r="M19" s="62"/>
      <c r="N19" s="62"/>
      <c r="O19" s="62"/>
      <c r="P19" s="62"/>
      <c r="Q19" s="62"/>
      <c r="R19" s="24"/>
    </row>
    <row r="20" spans="1:18" ht="27">
      <c r="A20" s="62"/>
      <c r="B20" s="62"/>
      <c r="C20" s="62"/>
      <c r="D20" s="62"/>
      <c r="E20" s="451" t="s">
        <v>314</v>
      </c>
      <c r="F20" s="452"/>
      <c r="G20" s="135"/>
      <c r="H20" s="213" t="s">
        <v>315</v>
      </c>
      <c r="I20" s="214">
        <v>0.36499999999999999</v>
      </c>
      <c r="J20" s="215">
        <v>4.9599999999999998E-2</v>
      </c>
      <c r="K20" s="126"/>
      <c r="L20" s="62"/>
      <c r="M20" s="62"/>
      <c r="N20" s="62"/>
      <c r="O20" s="62"/>
      <c r="P20" s="62"/>
      <c r="Q20" s="62"/>
      <c r="R20" s="24"/>
    </row>
    <row r="21" spans="1:18">
      <c r="A21" s="24"/>
      <c r="B21" s="24"/>
      <c r="C21" s="24"/>
      <c r="D21" s="24"/>
      <c r="E21" s="203" t="s">
        <v>316</v>
      </c>
      <c r="F21" s="197" t="s">
        <v>317</v>
      </c>
      <c r="G21" s="135"/>
      <c r="H21" s="213" t="s">
        <v>318</v>
      </c>
      <c r="I21" s="214">
        <v>5.8000000000000003E-2</v>
      </c>
      <c r="J21" s="215" t="s">
        <v>319</v>
      </c>
      <c r="K21" s="126"/>
      <c r="L21" s="24"/>
      <c r="M21" s="24"/>
      <c r="N21" s="24"/>
      <c r="O21" s="24"/>
      <c r="P21" s="24"/>
      <c r="Q21" s="24"/>
      <c r="R21" s="24"/>
    </row>
    <row r="22" spans="1:18" ht="27">
      <c r="A22" s="24"/>
      <c r="B22" s="24"/>
      <c r="C22" s="24"/>
      <c r="D22" s="24"/>
      <c r="E22" s="204" t="s">
        <v>320</v>
      </c>
      <c r="F22" s="167" t="s">
        <v>321</v>
      </c>
      <c r="G22" s="135"/>
      <c r="H22" s="216" t="s">
        <v>322</v>
      </c>
      <c r="I22" s="217">
        <v>0.06</v>
      </c>
      <c r="J22" s="218">
        <v>1E-3</v>
      </c>
      <c r="K22" s="126"/>
      <c r="L22" s="24"/>
      <c r="M22" s="24"/>
      <c r="N22" s="24"/>
      <c r="O22" s="24"/>
      <c r="P22" s="24"/>
      <c r="Q22" s="24"/>
      <c r="R22" s="24"/>
    </row>
    <row r="23" spans="1:18" ht="33" customHeight="1">
      <c r="A23" s="24"/>
      <c r="B23" s="24"/>
      <c r="C23" s="24"/>
      <c r="D23" s="24"/>
      <c r="E23" s="205" t="s">
        <v>323</v>
      </c>
      <c r="F23" s="206" t="s">
        <v>324</v>
      </c>
      <c r="G23" s="135"/>
      <c r="H23" s="453" t="s">
        <v>325</v>
      </c>
      <c r="I23" s="453"/>
      <c r="J23" s="453"/>
      <c r="K23" s="127"/>
      <c r="L23" s="24"/>
      <c r="M23" s="24"/>
      <c r="N23" s="24"/>
      <c r="O23" s="24"/>
      <c r="P23" s="24"/>
      <c r="Q23" s="24"/>
      <c r="R23" s="24"/>
    </row>
    <row r="24" spans="1:18">
      <c r="A24" s="24"/>
      <c r="B24" s="24"/>
      <c r="C24" s="24"/>
      <c r="D24" s="24"/>
      <c r="E24" s="205" t="s">
        <v>326</v>
      </c>
      <c r="F24" s="206" t="s">
        <v>327</v>
      </c>
      <c r="G24" s="24"/>
      <c r="H24" s="24"/>
      <c r="I24" s="24"/>
      <c r="J24" s="24"/>
      <c r="K24" s="24"/>
      <c r="L24" s="24"/>
      <c r="M24" s="24"/>
      <c r="N24" s="24"/>
      <c r="O24" s="24"/>
      <c r="P24" s="24"/>
      <c r="Q24" s="24"/>
      <c r="R24" s="24"/>
    </row>
    <row r="25" spans="1:18">
      <c r="A25" s="24"/>
      <c r="B25" s="24"/>
      <c r="C25" s="24"/>
      <c r="D25" s="24"/>
      <c r="E25" s="205" t="s">
        <v>328</v>
      </c>
      <c r="F25" s="206" t="s">
        <v>329</v>
      </c>
      <c r="G25" s="24"/>
      <c r="H25" s="24"/>
      <c r="I25" s="24"/>
      <c r="J25" s="24"/>
      <c r="K25" s="24"/>
      <c r="L25" s="24"/>
      <c r="M25" s="24"/>
      <c r="N25" s="24"/>
      <c r="O25" s="24"/>
      <c r="P25" s="24"/>
      <c r="Q25" s="24"/>
      <c r="R25" s="24"/>
    </row>
    <row r="26" spans="1:18">
      <c r="A26" s="24"/>
      <c r="B26" s="24"/>
      <c r="C26" s="24"/>
      <c r="D26" s="24"/>
      <c r="E26" s="207" t="s">
        <v>330</v>
      </c>
      <c r="F26" s="208" t="s">
        <v>331</v>
      </c>
      <c r="G26" s="24"/>
      <c r="H26" s="24"/>
      <c r="I26" s="24"/>
      <c r="J26" s="24"/>
      <c r="K26" s="24"/>
      <c r="L26" s="24"/>
      <c r="M26" s="24"/>
      <c r="N26" s="24"/>
      <c r="O26" s="24"/>
      <c r="P26" s="24"/>
      <c r="Q26" s="24"/>
      <c r="R26" s="24"/>
    </row>
    <row r="27" spans="1:18">
      <c r="A27" s="24"/>
      <c r="B27" s="24"/>
      <c r="C27" s="24"/>
      <c r="D27" s="24"/>
      <c r="E27" s="209" t="s">
        <v>332</v>
      </c>
      <c r="F27" s="202" t="s">
        <v>333</v>
      </c>
      <c r="G27" s="24"/>
      <c r="H27" s="24"/>
      <c r="I27" s="24"/>
      <c r="J27" s="24"/>
      <c r="K27" s="24"/>
      <c r="L27" s="24"/>
      <c r="M27" s="24"/>
      <c r="N27" s="24"/>
      <c r="O27" s="24"/>
      <c r="P27" s="24"/>
      <c r="Q27" s="24"/>
      <c r="R27" s="24"/>
    </row>
    <row r="28" spans="1:18" ht="30" customHeight="1">
      <c r="A28" s="24"/>
      <c r="B28" s="24"/>
      <c r="C28" s="24"/>
      <c r="D28" s="24"/>
      <c r="E28" s="453" t="s">
        <v>334</v>
      </c>
      <c r="F28" s="453"/>
      <c r="G28" s="24"/>
      <c r="H28" s="24"/>
      <c r="I28" s="24"/>
      <c r="J28" s="24"/>
      <c r="K28" s="24"/>
      <c r="L28" s="24"/>
      <c r="M28" s="24"/>
      <c r="N28" s="24"/>
      <c r="O28" s="24"/>
      <c r="P28" s="24"/>
      <c r="Q28" s="24"/>
      <c r="R28" s="24"/>
    </row>
    <row r="29" spans="1:18">
      <c r="A29" s="24"/>
      <c r="B29" s="24"/>
      <c r="C29" s="24"/>
      <c r="D29" s="24"/>
      <c r="E29" s="24"/>
      <c r="F29" s="24"/>
      <c r="G29" s="24"/>
      <c r="H29" s="24"/>
      <c r="I29" s="24"/>
      <c r="J29" s="24"/>
      <c r="K29" s="24"/>
      <c r="L29" s="24"/>
      <c r="M29" s="24"/>
      <c r="N29" s="24"/>
      <c r="O29" s="24"/>
      <c r="P29" s="24"/>
      <c r="Q29" s="24"/>
      <c r="R29" s="24"/>
    </row>
    <row r="30" spans="1:18">
      <c r="A30" s="24"/>
      <c r="B30" s="24"/>
      <c r="C30" s="24"/>
      <c r="D30" s="24"/>
      <c r="E30" s="62"/>
      <c r="F30" s="62"/>
      <c r="G30" s="62"/>
      <c r="H30" s="62"/>
      <c r="I30" s="62"/>
      <c r="J30" s="62"/>
      <c r="K30" s="62"/>
      <c r="L30" s="24"/>
      <c r="M30" s="24"/>
      <c r="N30" s="24"/>
      <c r="O30" s="24"/>
      <c r="P30" s="24"/>
      <c r="Q30" s="24"/>
      <c r="R30" s="24"/>
    </row>
    <row r="31" spans="1:18" ht="15" customHeight="1">
      <c r="A31" s="24"/>
      <c r="B31" s="24"/>
      <c r="C31" s="24"/>
      <c r="D31" s="24"/>
      <c r="E31" s="129"/>
      <c r="F31" s="129"/>
      <c r="G31" s="129"/>
      <c r="H31" s="130"/>
      <c r="I31" s="130"/>
      <c r="J31" s="129"/>
      <c r="K31" s="129"/>
      <c r="L31" s="128"/>
      <c r="M31" s="24"/>
      <c r="N31" s="24"/>
      <c r="O31" s="24"/>
      <c r="P31" s="24"/>
      <c r="Q31" s="24"/>
      <c r="R31" s="24"/>
    </row>
    <row r="32" spans="1:18" ht="15.6">
      <c r="A32" s="24"/>
      <c r="B32" s="425" t="s">
        <v>335</v>
      </c>
      <c r="C32" s="427" t="s">
        <v>391</v>
      </c>
      <c r="D32" s="418" t="s">
        <v>393</v>
      </c>
      <c r="E32" s="418"/>
      <c r="F32" s="427" t="s">
        <v>395</v>
      </c>
      <c r="G32" s="420"/>
      <c r="H32" s="62"/>
      <c r="I32" s="62"/>
      <c r="J32" s="62"/>
      <c r="K32" s="62"/>
      <c r="L32" s="24"/>
      <c r="M32" s="24"/>
      <c r="N32" s="24"/>
      <c r="O32" s="24"/>
      <c r="P32" s="24"/>
      <c r="Q32" s="24"/>
      <c r="R32" s="24"/>
    </row>
    <row r="33" spans="1:12" ht="15.6">
      <c r="A33" s="24"/>
      <c r="B33" s="426"/>
      <c r="C33" s="428"/>
      <c r="D33" s="219" t="s">
        <v>392</v>
      </c>
      <c r="E33" s="219" t="s">
        <v>394</v>
      </c>
      <c r="F33" s="219" t="s">
        <v>392</v>
      </c>
      <c r="G33" s="220" t="s">
        <v>394</v>
      </c>
      <c r="H33" s="62"/>
      <c r="I33" s="62"/>
      <c r="J33" s="62"/>
      <c r="K33" s="62"/>
      <c r="L33" s="24"/>
    </row>
    <row r="34" spans="1:12">
      <c r="A34" s="24"/>
      <c r="B34" s="169" t="s">
        <v>336</v>
      </c>
      <c r="C34" s="221">
        <v>1.1999999999999999E-3</v>
      </c>
      <c r="D34" s="221" t="s">
        <v>337</v>
      </c>
      <c r="E34" s="222" t="s">
        <v>338</v>
      </c>
      <c r="F34" s="222" t="s">
        <v>339</v>
      </c>
      <c r="G34" s="208" t="s">
        <v>340</v>
      </c>
      <c r="H34" s="62"/>
      <c r="I34" s="62"/>
      <c r="J34" s="62"/>
      <c r="K34" s="62"/>
      <c r="L34" s="24"/>
    </row>
    <row r="35" spans="1:12">
      <c r="A35" s="24"/>
      <c r="B35" s="169" t="s">
        <v>341</v>
      </c>
      <c r="C35" s="221" t="s">
        <v>342</v>
      </c>
      <c r="D35" s="221" t="s">
        <v>343</v>
      </c>
      <c r="E35" s="221" t="s">
        <v>344</v>
      </c>
      <c r="F35" s="221" t="s">
        <v>345</v>
      </c>
      <c r="G35" s="223" t="s">
        <v>346</v>
      </c>
      <c r="H35" s="24"/>
      <c r="I35" s="24"/>
      <c r="J35" s="24"/>
      <c r="K35" s="24"/>
      <c r="L35" s="24"/>
    </row>
    <row r="36" spans="1:12">
      <c r="A36" s="24"/>
      <c r="B36" s="169" t="s">
        <v>347</v>
      </c>
      <c r="C36" s="221">
        <v>3.1600000000000003E-2</v>
      </c>
      <c r="D36" s="221" t="s">
        <v>348</v>
      </c>
      <c r="E36" s="221" t="s">
        <v>349</v>
      </c>
      <c r="F36" s="221" t="s">
        <v>350</v>
      </c>
      <c r="G36" s="223" t="s">
        <v>351</v>
      </c>
      <c r="H36" s="24"/>
      <c r="I36" s="24"/>
      <c r="J36" s="24"/>
      <c r="K36" s="24"/>
      <c r="L36" s="24"/>
    </row>
    <row r="37" spans="1:12">
      <c r="A37" s="24"/>
      <c r="B37" s="169" t="s">
        <v>352</v>
      </c>
      <c r="C37" s="221">
        <v>5.0000000000000001E-3</v>
      </c>
      <c r="D37" s="221" t="s">
        <v>353</v>
      </c>
      <c r="E37" s="221" t="s">
        <v>354</v>
      </c>
      <c r="F37" s="221" t="s">
        <v>355</v>
      </c>
      <c r="G37" s="223" t="s">
        <v>356</v>
      </c>
      <c r="H37" s="24"/>
      <c r="I37" s="24"/>
      <c r="J37" s="24"/>
      <c r="K37" s="24"/>
      <c r="L37" s="24"/>
    </row>
    <row r="38" spans="1:12">
      <c r="A38" s="24"/>
      <c r="B38" s="224" t="s">
        <v>44</v>
      </c>
      <c r="C38" s="225" t="s">
        <v>357</v>
      </c>
      <c r="D38" s="225" t="s">
        <v>358</v>
      </c>
      <c r="E38" s="225" t="s">
        <v>359</v>
      </c>
      <c r="F38" s="225" t="s">
        <v>360</v>
      </c>
      <c r="G38" s="226" t="s">
        <v>361</v>
      </c>
      <c r="H38" s="24"/>
      <c r="I38" s="24"/>
      <c r="J38" s="24"/>
      <c r="K38" s="24"/>
      <c r="L38" s="24"/>
    </row>
    <row r="39" spans="1:12" ht="15.6">
      <c r="A39" s="24"/>
      <c r="B39" s="178" t="s">
        <v>396</v>
      </c>
      <c r="C39" s="178"/>
      <c r="D39" s="178"/>
      <c r="E39" s="178"/>
      <c r="F39" s="178"/>
      <c r="G39" s="178"/>
      <c r="H39" s="24"/>
      <c r="I39" s="24"/>
      <c r="J39" s="24"/>
      <c r="K39" s="24"/>
      <c r="L39" s="24"/>
    </row>
  </sheetData>
  <mergeCells count="21">
    <mergeCell ref="H23:J23"/>
    <mergeCell ref="K2:S2"/>
    <mergeCell ref="K3:S4"/>
    <mergeCell ref="K5:S6"/>
    <mergeCell ref="K7:S8"/>
    <mergeCell ref="K9:S9"/>
    <mergeCell ref="K10:S10"/>
    <mergeCell ref="K11:S11"/>
    <mergeCell ref="K12:S12"/>
    <mergeCell ref="K13:S13"/>
    <mergeCell ref="K14:S14"/>
    <mergeCell ref="B3:I8"/>
    <mergeCell ref="B2:I2"/>
    <mergeCell ref="B32:B33"/>
    <mergeCell ref="C32:C33"/>
    <mergeCell ref="D32:E32"/>
    <mergeCell ref="F32:G32"/>
    <mergeCell ref="B11:C11"/>
    <mergeCell ref="E11:F11"/>
    <mergeCell ref="E20:F20"/>
    <mergeCell ref="E28:F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86DB691B961459C745A41E2F6CDD0" ma:contentTypeVersion="4" ma:contentTypeDescription="Create a new document." ma:contentTypeScope="" ma:versionID="53f6d624e4451c9d3a61bb475e2de7fd">
  <xsd:schema xmlns:xsd="http://www.w3.org/2001/XMLSchema" xmlns:xs="http://www.w3.org/2001/XMLSchema" xmlns:p="http://schemas.microsoft.com/office/2006/metadata/properties" xmlns:ns2="79a1491c-f3de-495a-a73e-f820eaa8aa89" targetNamespace="http://schemas.microsoft.com/office/2006/metadata/properties" ma:root="true" ma:fieldsID="b2894d1aabb2e20740d4c0973f6c1840" ns2:_="">
    <xsd:import namespace="79a1491c-f3de-495a-a73e-f820eaa8aa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a1491c-f3de-495a-a73e-f820eaa8aa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1FE99-5B19-4A78-8C68-DB8C53272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a1491c-f3de-495a-a73e-f820eaa8a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D3A307-A2BC-4B43-9312-447F402566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20927F3-1979-4511-9714-839F248F48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Cover Sheet</vt:lpstr>
      <vt:lpstr>Direct air capture</vt:lpstr>
      <vt:lpstr>BECCS</vt:lpstr>
      <vt:lpstr>Afforestation</vt:lpstr>
      <vt:lpstr>Enhanced weathering</vt:lpstr>
      <vt:lpstr>btblfn0015</vt:lpstr>
      <vt:lpstr>btblfn0025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dc:creator>
  <cp:keywords/>
  <dc:description/>
  <cp:lastModifiedBy>MCocchi</cp:lastModifiedBy>
  <cp:revision/>
  <dcterms:created xsi:type="dcterms:W3CDTF">2020-07-12T12:14:36Z</dcterms:created>
  <dcterms:modified xsi:type="dcterms:W3CDTF">2021-05-27T10:51:15Z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0x0101007AC86DB691B961459C745A41E2F6CDD0</vt:lpwstr>
  </property>
</Properties>
</file>